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90" yWindow="105" windowWidth="13380" windowHeight="7095"/>
  </bookViews>
  <sheets>
    <sheet name="Лист1" sheetId="2" r:id="rId1"/>
  </sheets>
  <calcPr calcId="125725"/>
</workbook>
</file>

<file path=xl/calcChain.xml><?xml version="1.0" encoding="utf-8"?>
<calcChain xmlns="http://schemas.openxmlformats.org/spreadsheetml/2006/main">
  <c r="X129" i="2"/>
  <c r="X130"/>
  <c r="Y133"/>
  <c r="Y132" s="1"/>
  <c r="X132"/>
  <c r="X133"/>
  <c r="Y136"/>
  <c r="Y135" s="1"/>
  <c r="X135"/>
  <c r="X136"/>
  <c r="Y139"/>
  <c r="Y138" s="1"/>
  <c r="X138"/>
  <c r="X139"/>
  <c r="W180"/>
  <c r="Y180"/>
  <c r="X180"/>
  <c r="Y41"/>
  <c r="X41"/>
  <c r="X35"/>
  <c r="Y35"/>
  <c r="Y38"/>
  <c r="X38"/>
  <c r="Y36"/>
  <c r="X36"/>
  <c r="Y33"/>
  <c r="Y32" s="1"/>
  <c r="X32"/>
  <c r="X33"/>
  <c r="Y30"/>
  <c r="Y29" s="1"/>
  <c r="X30"/>
  <c r="X29" s="1"/>
  <c r="Y25"/>
  <c r="X25"/>
  <c r="Y23"/>
  <c r="X23"/>
  <c r="X21"/>
  <c r="Y21"/>
  <c r="X19"/>
  <c r="Y12" l="1"/>
  <c r="Y7"/>
  <c r="X7"/>
  <c r="Y10"/>
  <c r="X10"/>
  <c r="Y229"/>
  <c r="X229"/>
  <c r="U183"/>
  <c r="U182" s="1"/>
  <c r="Y127"/>
  <c r="Y126" s="1"/>
  <c r="Y121"/>
  <c r="X121"/>
  <c r="X119"/>
  <c r="X118" s="1"/>
  <c r="Y119"/>
  <c r="Y118" s="1"/>
  <c r="Y115"/>
  <c r="Y116"/>
  <c r="X113"/>
  <c r="Y113"/>
  <c r="Y111"/>
  <c r="X111"/>
  <c r="Y109"/>
  <c r="X109"/>
  <c r="X107"/>
  <c r="Y107"/>
  <c r="Y105"/>
  <c r="X105"/>
  <c r="Y103"/>
  <c r="X103"/>
  <c r="Y101"/>
  <c r="X101"/>
  <c r="Y98"/>
  <c r="X98"/>
  <c r="W98"/>
  <c r="Y96"/>
  <c r="X96"/>
  <c r="W96"/>
  <c r="W94"/>
  <c r="W93" s="1"/>
  <c r="Y196"/>
  <c r="X196"/>
  <c r="X199"/>
  <c r="W45"/>
  <c r="W47"/>
  <c r="Y45"/>
  <c r="X45"/>
  <c r="X43"/>
  <c r="Y43"/>
  <c r="X47"/>
  <c r="Y47"/>
  <c r="Y49"/>
  <c r="X49"/>
  <c r="W49"/>
  <c r="W35"/>
  <c r="U35"/>
  <c r="W32"/>
  <c r="V229"/>
  <c r="X224"/>
  <c r="X221"/>
  <c r="X220" s="1"/>
  <c r="Y220"/>
  <c r="Y221"/>
  <c r="W220"/>
  <c r="W221"/>
  <c r="W217"/>
  <c r="W218"/>
  <c r="X218"/>
  <c r="X217" s="1"/>
  <c r="Y218"/>
  <c r="Y217" s="1"/>
  <c r="W215"/>
  <c r="W214" s="1"/>
  <c r="X215"/>
  <c r="X214" s="1"/>
  <c r="Y215"/>
  <c r="Y214" s="1"/>
  <c r="W211"/>
  <c r="W212"/>
  <c r="X212"/>
  <c r="X211" s="1"/>
  <c r="Y212"/>
  <c r="Y211" s="1"/>
  <c r="X208"/>
  <c r="X209"/>
  <c r="W208"/>
  <c r="W209"/>
  <c r="W205"/>
  <c r="W206"/>
  <c r="Y206"/>
  <c r="Y205" s="1"/>
  <c r="X206"/>
  <c r="X205" s="1"/>
  <c r="Y203"/>
  <c r="Y202" s="1"/>
  <c r="X203"/>
  <c r="X202" s="1"/>
  <c r="W203"/>
  <c r="W202" s="1"/>
  <c r="X200"/>
  <c r="Y200"/>
  <c r="Y199" s="1"/>
  <c r="W200"/>
  <c r="W199" s="1"/>
  <c r="W197"/>
  <c r="W196" s="1"/>
  <c r="W194"/>
  <c r="X194"/>
  <c r="Y194"/>
  <c r="X189"/>
  <c r="Y189"/>
  <c r="X191"/>
  <c r="Y191"/>
  <c r="W191"/>
  <c r="W189"/>
  <c r="X186"/>
  <c r="Y186"/>
  <c r="W186"/>
  <c r="S106"/>
  <c r="S164"/>
  <c r="X178"/>
  <c r="Y178"/>
  <c r="W178"/>
  <c r="Y176"/>
  <c r="X176"/>
  <c r="W176"/>
  <c r="Y174"/>
  <c r="X174"/>
  <c r="W174"/>
  <c r="Y172"/>
  <c r="X172"/>
  <c r="W172"/>
  <c r="W170"/>
  <c r="V169"/>
  <c r="W169"/>
  <c r="X169"/>
  <c r="Y169"/>
  <c r="U170"/>
  <c r="U172"/>
  <c r="U174"/>
  <c r="U176"/>
  <c r="U178"/>
  <c r="U212"/>
  <c r="U211" s="1"/>
  <c r="U220"/>
  <c r="U221"/>
  <c r="U224"/>
  <c r="U223" s="1"/>
  <c r="X170"/>
  <c r="Y170"/>
  <c r="Y167"/>
  <c r="X167"/>
  <c r="W167"/>
  <c r="Y165"/>
  <c r="X165"/>
  <c r="W165"/>
  <c r="X163"/>
  <c r="Y163"/>
  <c r="W163"/>
  <c r="W159"/>
  <c r="W160"/>
  <c r="W157"/>
  <c r="W156" s="1"/>
  <c r="X157"/>
  <c r="X156" s="1"/>
  <c r="Y157"/>
  <c r="Y156" s="1"/>
  <c r="W153"/>
  <c r="W154"/>
  <c r="X154"/>
  <c r="X153" s="1"/>
  <c r="Y153"/>
  <c r="Y154"/>
  <c r="X151"/>
  <c r="X150" s="1"/>
  <c r="Y151"/>
  <c r="Y150" s="1"/>
  <c r="W151"/>
  <c r="W150" s="1"/>
  <c r="Y145"/>
  <c r="Y144" s="1"/>
  <c r="X145"/>
  <c r="X144" s="1"/>
  <c r="Y141"/>
  <c r="X141"/>
  <c r="Y148"/>
  <c r="Y147" s="1"/>
  <c r="X148"/>
  <c r="X147" s="1"/>
  <c r="W147"/>
  <c r="W145"/>
  <c r="W144" s="1"/>
  <c r="W141"/>
  <c r="W121"/>
  <c r="W139" l="1"/>
  <c r="W138" s="1"/>
  <c r="W135"/>
  <c r="W136"/>
  <c r="W133"/>
  <c r="W132" s="1"/>
  <c r="W130"/>
  <c r="W124"/>
  <c r="W122"/>
  <c r="W119"/>
  <c r="W118" s="1"/>
  <c r="W113"/>
  <c r="W109"/>
  <c r="W107"/>
  <c r="W105"/>
  <c r="W91"/>
  <c r="W87"/>
  <c r="W88"/>
  <c r="W85"/>
  <c r="W80"/>
  <c r="W79" s="1"/>
  <c r="W76"/>
  <c r="W74"/>
  <c r="W67"/>
  <c r="W65"/>
  <c r="W62"/>
  <c r="W59"/>
  <c r="W57"/>
  <c r="W56" s="1"/>
  <c r="W54"/>
  <c r="U45"/>
  <c r="U46"/>
  <c r="U77"/>
  <c r="U74"/>
  <c r="U65"/>
  <c r="U63"/>
  <c r="U59"/>
  <c r="U60"/>
  <c r="U57"/>
  <c r="U56" s="1"/>
  <c r="U54"/>
  <c r="W43"/>
  <c r="W38"/>
  <c r="W36"/>
  <c r="W30"/>
  <c r="W229" s="1"/>
  <c r="W25"/>
  <c r="W23"/>
  <c r="W19"/>
  <c r="W17"/>
  <c r="V7"/>
  <c r="W10"/>
  <c r="W7" s="1"/>
  <c r="U164" l="1"/>
  <c r="U41"/>
  <c r="U27"/>
  <c r="U25"/>
  <c r="U23"/>
  <c r="U21"/>
  <c r="U19"/>
  <c r="U136"/>
  <c r="U169"/>
  <c r="U32"/>
  <c r="U33"/>
  <c r="U38"/>
  <c r="U36"/>
  <c r="U29"/>
  <c r="U30"/>
  <c r="U167"/>
  <c r="U163"/>
  <c r="U157"/>
  <c r="U156" s="1"/>
  <c r="U17"/>
  <c r="U10"/>
  <c r="U7" s="1"/>
  <c r="U119"/>
  <c r="U118" s="1"/>
  <c r="T168"/>
  <c r="T167" s="1"/>
  <c r="T162" s="1"/>
  <c r="T120"/>
  <c r="T104"/>
  <c r="T75"/>
  <c r="T74" s="1"/>
  <c r="T73" s="1"/>
  <c r="T58"/>
  <c r="T57" s="1"/>
  <c r="T48"/>
  <c r="T47" s="1"/>
  <c r="T46"/>
  <c r="T45" s="1"/>
  <c r="T42"/>
  <c r="T41" s="1"/>
  <c r="T18"/>
  <c r="T17" s="1"/>
  <c r="T119"/>
  <c r="T118" s="1"/>
  <c r="S163"/>
  <c r="S162" s="1"/>
  <c r="S168"/>
  <c r="S167" s="1"/>
  <c r="S119"/>
  <c r="S118" s="1"/>
  <c r="V223"/>
  <c r="W223"/>
  <c r="X223"/>
  <c r="Y223"/>
  <c r="T7"/>
  <c r="S7"/>
  <c r="V15"/>
  <c r="W15"/>
  <c r="X15"/>
  <c r="Y15"/>
  <c r="U15"/>
  <c r="V13"/>
  <c r="W13"/>
  <c r="X13"/>
  <c r="Y13"/>
  <c r="U13"/>
  <c r="U12"/>
  <c r="V12"/>
  <c r="W12"/>
  <c r="X12"/>
  <c r="S12"/>
  <c r="T35"/>
  <c r="S35"/>
  <c r="T51"/>
  <c r="S51"/>
  <c r="T62"/>
  <c r="S62"/>
  <c r="T68"/>
  <c r="T67" s="1"/>
  <c r="S68"/>
  <c r="S67" s="1"/>
  <c r="S74"/>
  <c r="S73" s="1"/>
  <c r="T77"/>
  <c r="T76" s="1"/>
  <c r="S77"/>
  <c r="S76" s="1"/>
  <c r="T82"/>
  <c r="T79" s="1"/>
  <c r="S82"/>
  <c r="S79" s="1"/>
  <c r="T91"/>
  <c r="T90" s="1"/>
  <c r="S91"/>
  <c r="S90" s="1"/>
  <c r="T103"/>
  <c r="S103"/>
  <c r="T105"/>
  <c r="S105"/>
  <c r="T107"/>
  <c r="S107"/>
  <c r="T122"/>
  <c r="T121" s="1"/>
  <c r="S122"/>
  <c r="S121" s="1"/>
  <c r="T133"/>
  <c r="T132" s="1"/>
  <c r="S133"/>
  <c r="S132" s="1"/>
  <c r="T154"/>
  <c r="T153" s="1"/>
  <c r="S154"/>
  <c r="S153" s="1"/>
  <c r="T183"/>
  <c r="T182" s="1"/>
  <c r="S183"/>
  <c r="S182" s="1"/>
  <c r="T191"/>
  <c r="T188" s="1"/>
  <c r="S191"/>
  <c r="S188" s="1"/>
  <c r="T194"/>
  <c r="T193" s="1"/>
  <c r="S194"/>
  <c r="S193" s="1"/>
  <c r="S197"/>
  <c r="S196" s="1"/>
  <c r="T197"/>
  <c r="T196" s="1"/>
  <c r="T203"/>
  <c r="T202" s="1"/>
  <c r="S203"/>
  <c r="S202" s="1"/>
  <c r="T209"/>
  <c r="T208" s="1"/>
  <c r="S209"/>
  <c r="S208" s="1"/>
  <c r="T224"/>
  <c r="T223" s="1"/>
  <c r="S224"/>
  <c r="S223" s="1"/>
  <c r="U229" l="1"/>
  <c r="S100"/>
  <c r="T100"/>
  <c r="T12"/>
  <c r="S229"/>
  <c r="T229"/>
</calcChain>
</file>

<file path=xl/sharedStrings.xml><?xml version="1.0" encoding="utf-8"?>
<sst xmlns="http://schemas.openxmlformats.org/spreadsheetml/2006/main" count="1648" uniqueCount="452">
  <si>
    <t xml:space="preserve"> </t>
  </si>
  <si>
    <t/>
  </si>
  <si>
    <t xml:space="preserve">08.10.2003 - не ограничен; 
</t>
  </si>
  <si>
    <t xml:space="preserve">ч. 2 ст. 14 ; 
</t>
  </si>
  <si>
    <t xml:space="preserve">Федеральный закон "Об общих принципах организации местного самоуправления в Российской Федерации" от 06.10.2003 №131; 
</t>
  </si>
  <si>
    <t>Итого</t>
  </si>
  <si>
    <t>меры социальной поддержки малоимущим гражданам (оказание материальной помощи)</t>
  </si>
  <si>
    <t>7.04.01.0.050- на предоставление материальной и иной помощи для погребения</t>
  </si>
  <si>
    <t xml:space="preserve">        ИТОГО:</t>
  </si>
  <si>
    <t xml:space="preserve">01.01.2000 - не ограничен; 
</t>
  </si>
  <si>
    <t xml:space="preserve">Кодекс РФ "Бюджетный кодекс Российской Федерации" от 31.07.1998 №145-ФЗ; 
</t>
  </si>
  <si>
    <t>условно утвержденные расходы</t>
  </si>
  <si>
    <t xml:space="preserve">02.04.1998 - не ограничен; 
</t>
  </si>
  <si>
    <t xml:space="preserve">02.10.2013 - не ограничен; 
</t>
  </si>
  <si>
    <t xml:space="preserve">Постановление правительства Тульской области "Об утверждении Положения о проекте "Народный бюджет" в Тульской области" от 01.10.2013 №521; 
</t>
  </si>
  <si>
    <t>реализация проекта "Народный бюджет"</t>
  </si>
  <si>
    <t xml:space="preserve">14.08.2005 - не ограничен; 
</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</si>
  <si>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</si>
  <si>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 xml:space="preserve">01.06.2007 - не ограничен; 
</t>
  </si>
  <si>
    <t xml:space="preserve">Федеральный закон "О муниципальной службе в Российской Федерации" от 02.03.2007 №25; 
</t>
  </si>
  <si>
    <t>функционирование органов местного самоуправления</t>
  </si>
  <si>
    <t xml:space="preserve">с 10.11.2011 по 31.12.2016; 
</t>
  </si>
  <si>
    <t xml:space="preserve">Постановление правительства Тульской области "Об утверждении долгосрочной целевой программы "Культура Тульской области (2013-2016 годы)" от 31.10.2011 №110; 
</t>
  </si>
  <si>
    <t>межбюджетные трансферты</t>
  </si>
  <si>
    <t xml:space="preserve">с 18.06.2009 по 31.12.2016; 
</t>
  </si>
  <si>
    <t xml:space="preserve">Постановление Администрации Тульской области "Об утверждении долгосрочной целевой программы модернизация и развитие автомобильных  дорог общего пользования в Тульской области на 2009-2016 годы" от 08.06.2009 №410; 
</t>
  </si>
  <si>
    <t xml:space="preserve">Федеральный закон "Об общих принципах организации местного самоуправления в Российской Федерации" от 06.10.2003 №131-ФЗ; 
</t>
  </si>
  <si>
    <t xml:space="preserve">ст. 8 гл. 2 ; 
</t>
  </si>
  <si>
    <t xml:space="preserve">01.03.2012 - не ограничен; 
</t>
  </si>
  <si>
    <t xml:space="preserve">Постановление правительства Тульской области "Об утверждении Порядка предоставления, распределения и расходования субсидий на развитие коммунальной инфраструктуры бюджетам муниципальных образований из бюджета Тульской области" от 28.02.2012 №82; 
</t>
  </si>
  <si>
    <t>Развитие жилищно коммунальной инфраструктуры Народный бюджет</t>
  </si>
  <si>
    <t>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</si>
  <si>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 xml:space="preserve">ст. 8 ; 
</t>
  </si>
  <si>
    <t xml:space="preserve">Федеральный закон "О воинской обязанности и военной службе" от 28.03.1998 №53; 
</t>
  </si>
  <si>
    <t xml:space="preserve">Закон Тульской области "О пенсии за выслугу лет государственным гражданским служащим Тульской области и муниципальным служащим в Тульской области" от 25.07.2005 №610; 
</t>
  </si>
  <si>
    <t xml:space="preserve">с 17.11.2011 по 31.12.2016; 
</t>
  </si>
  <si>
    <t xml:space="preserve">Постановление правительства Тульской области "Об утверждении долгосрочной целевой программы "Модернизация и коммунальный ремонт объектов коммунальной инфраструктуры Тульской области на 2012-2016 годы" от 31.10.2011 №103; 
</t>
  </si>
  <si>
    <t>прочие дотации бюджета городских и сельских поселений</t>
  </si>
  <si>
    <t>304.210.991- межбюджетные трансферты</t>
  </si>
  <si>
    <t>3.05.04.2.003- прочие дотации бюджета городских и сельских поселений</t>
  </si>
  <si>
    <t>302.030.750- Развитие жилищно коммунальной инфраструктуры Народный бюджет</t>
  </si>
  <si>
    <t>3.05.04.2.002- реализация проекта "Народный бюджет"</t>
  </si>
  <si>
    <t>дотация на сбалансированность</t>
  </si>
  <si>
    <t>дотация на поддержку мер по обеспечению сбалансированности бюджетов муниципальных образований</t>
  </si>
  <si>
    <t>304.360.888- дотация на сбалансированность</t>
  </si>
  <si>
    <t>3.05.04.2.001- дотация на поддержку мер по обеспечению сбалансированности бюджетов муниципальных образований</t>
  </si>
  <si>
    <t>дотация на выравнивание уровня</t>
  </si>
  <si>
    <t>по предоставлению дотаций на выравнивание бюджетной обеспеченности городских, сельских поселений</t>
  </si>
  <si>
    <t>302.200.881- дотация на выравнивание уровня</t>
  </si>
  <si>
    <t>3.05.01.0.001- по предоставлению дотаций на выравнивание бюджетной обеспеченности городских, сельских поселений</t>
  </si>
  <si>
    <t xml:space="preserve">18.04.2011 - не ограничен; 
</t>
  </si>
  <si>
    <t xml:space="preserve">Закон Тульской области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 от 01.04.2011 №1556; 
</t>
  </si>
  <si>
    <t>предоставление мер по социальной поддержки педагогическим и иным работникам</t>
  </si>
  <si>
    <t>на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</si>
  <si>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302.110.068- предоставление мер по социальной поддержки педагогическим и иным работникам</t>
  </si>
  <si>
    <t>3.04.01.0.092- на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</si>
  <si>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 xml:space="preserve">п. 11 ст. 15 гл. 3 ; 
</t>
  </si>
  <si>
    <t xml:space="preserve">Постановление правительства Тульской области "Об утверждении долгосрочной целевой программы "Организация отдыха и оздоровления детей в Тульской области на 2012-2016 годы" от 31.10.2011 №64; 
</t>
  </si>
  <si>
    <t>софинансирование мероприятий по организации отдыха, оздоровление и занятости детей</t>
  </si>
  <si>
    <t>на осуществление предусмотренных Федеральным законом от 21 июля 1997 г. № 117-ФЗ «О безопасности гидротехнических сооружений» полномочий в области безопасности гидротехнических сооружений</t>
  </si>
  <si>
    <t>302.110.080- софинансирование мероприятий по организации отдыха, оздоровление и занятости детей</t>
  </si>
  <si>
    <t>3.04.01.0.091- на осуществление предусмотренных Федеральным законом от 21 июля 1997 г. № 117-ФЗ «О безопасности гидротехнических сооружений» полномочий в области безопасности гидротехнических сооружений</t>
  </si>
  <si>
    <t xml:space="preserve">ст. 15 гл. 3 ; 
</t>
  </si>
  <si>
    <t>мероприятия по обеспечению жителей теплоснабжением</t>
  </si>
  <si>
    <t>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</si>
  <si>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302.040.009- мероприятия по обеспечению жителей теплоснабжением</t>
  </si>
  <si>
    <t>3.04.01.0.082-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</si>
  <si>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 xml:space="preserve">01.01.2010 - не ограничен; 
</t>
  </si>
  <si>
    <t xml:space="preserve">Закон Тульской области "О наделении органов местного самоуправления муниципальных районов Тульской области отдельным государственным полномочием по сбору информации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 от 02.12.2009 №1357; 
</t>
  </si>
  <si>
    <t>полномочия по сбору информации от поселений</t>
  </si>
  <si>
    <t>на реализацию государственных полномочий в сфере теплоснабжения, предусмотренных Федеральным законом от  27 июля 2010 г.   №  190-ФЗ «О теплоснабжении»</t>
  </si>
  <si>
    <t>303.100.041- полномочия по сбору информации от поселений</t>
  </si>
  <si>
    <t>3.04.01.0.080- на реализацию государственных полномочий в сфере теплоснабжения, предусмотренных Федеральным законом от  27 июля 2010 г.   №  190-ФЗ «О теплоснабжении»</t>
  </si>
  <si>
    <t xml:space="preserve">07.08.2007 - не ограничен; 
</t>
  </si>
  <si>
    <t xml:space="preserve">Федеральный закон "О Фонде содействия реформированию жилищно-коммунального хозяйства" от 21.07.2007 №185-ФЗ; 
</t>
  </si>
  <si>
    <t>проведение капитального ремонта общего имущкества в многоквартирных домах за чсет взносов собственников помещений и бюджетных средств</t>
  </si>
  <si>
    <t>3.04.01.0.075-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</si>
  <si>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 xml:space="preserve">с 01.01.2013 по 31.12.2015; 
</t>
  </si>
  <si>
    <t xml:space="preserve">п. 15 ст. 18 ; 
</t>
  </si>
  <si>
    <t xml:space="preserve">Закон Тульской области "О бюджете Тульской области на 2013 год и плановый период 2014 и 2015 годов" от 03.12.2012 №1841; 
</t>
  </si>
  <si>
    <t>мероприятия по борьбе с болезнями животных</t>
  </si>
  <si>
    <t>на осуществление регионального государственного ветеринарного надзора</t>
  </si>
  <si>
    <t>302.250.105- мероприятия по борьбе с болезнями животных</t>
  </si>
  <si>
    <t>3.04.01.0.062- на осуществление регионального государственного ветеринарного надзора</t>
  </si>
  <si>
    <t>приобретение оборудования для нужд ЖКХ</t>
  </si>
  <si>
    <t>на создание благоприятных условий для развития туризма в субъекте Российской Федерации</t>
  </si>
  <si>
    <t>304.510.090- приобретение оборудования для нужд ЖКХ</t>
  </si>
  <si>
    <t>3.04.01.0.049- на создание благоприятных условий для развития туризма в субъекте Российской Федерации</t>
  </si>
  <si>
    <t xml:space="preserve">01.09.2012 - не ограничен; 
</t>
  </si>
  <si>
    <t xml:space="preserve">Закон Тульской области "О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 от 16.07.2012 №1782; 
</t>
  </si>
  <si>
    <t>оказание бесплатной юридической помощи</t>
  </si>
  <si>
    <t>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</si>
  <si>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303.090.069- оказание бесплатной юридической помощи</t>
  </si>
  <si>
    <t>3.04.01.0.047-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</si>
  <si>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 xml:space="preserve">13.12.2005 - не ограничен; 
</t>
  </si>
  <si>
    <t xml:space="preserve">Закон Тульской области "О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 и защите их прав" от 07.12.2005 №657; 
</t>
  </si>
  <si>
    <t>содержание  комиссии по делам несовершеннолетних</t>
  </si>
  <si>
    <t>организации и обеспечения отдыха и оздоровления детей (за исключением организации отдыха детей в каникулярное время), осуществления мероприятий по обеспечению безопасности жизни и здоровья детей в период их пребывания в организациях отдыха детей и их оздоровления, осуществления регионального контроля за соблюдением требований законодательства Российской Федерации в сфере организации отдыха и оздоровления детей, осуществления иных полномочий, предусмотренных Федеральным законом от 24 июля 1998 г. № 124-ФЗ «Об основных гарантиях прав ребенка в Российской Федерации»</t>
  </si>
  <si>
    <t>303.100.042- содержание  комиссии по делам несовершеннолетних</t>
  </si>
  <si>
    <t>3.04.01.0.043- организации и обеспечения отдыха и оздоровления детей (за исключением организации отдыха детей в каникулярное время), осуществления мероприятий по обеспечению безопасности жизни и здоровья детей в период их пребывания в организациях отдыха детей и их оздоровления, осуществления регионального контроля за соблюдением требований законодательства Российской Федерации в сфере организации отдыха и оздоровления детей, осуществления иных полномочий, предусмотренных Федеральным законом от 24 июля 1998 г. № 124-ФЗ «Об основных гарантиях прав ребенка в Российской Федерации»</t>
  </si>
  <si>
    <t xml:space="preserve">01.01.2006 - не ограничен; 
</t>
  </si>
  <si>
    <t xml:space="preserve">Закон Тульской области "Об административных комиссиях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административных комиссий  и рассмотрению дел об административных правонарушениях" от 07.12.2005 №655; 
</t>
  </si>
  <si>
    <t>содержание административной комиссии</t>
  </si>
  <si>
    <t>303.100.039- содержание административной комиссии</t>
  </si>
  <si>
    <t xml:space="preserve">13.03.2002 - не ограничен; 
</t>
  </si>
  <si>
    <t xml:space="preserve">Закон Тульской области "О реализации государственной семейной и демографической  политики в Тульской области" от 07.03.2002 №285-ЗТО; 
</t>
  </si>
  <si>
    <t>социальная поддержка прав отдельных категорий граждан</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</si>
  <si>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</si>
  <si>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304.010.104- социальная поддержка прав отдельных категорий граждан</t>
  </si>
  <si>
    <t>3.04.01.0.040-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</si>
  <si>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 xml:space="preserve">19.01.1996 - не ограничен; 
</t>
  </si>
  <si>
    <t xml:space="preserve">пп. 1-5 п. 33 ст. 19 ; 
</t>
  </si>
  <si>
    <t xml:space="preserve">Закон Тульской области "О библиотечном деле" от 20.12.1995 №21; 
</t>
  </si>
  <si>
    <t>мероприятия на развитие жилищно-коммунальной инфраструктуры</t>
  </si>
  <si>
    <t>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</si>
  <si>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302.193.098- мероприятия на развитие жилищно-коммунальной инфраструктуры</t>
  </si>
  <si>
    <t>3.04.01.0.032-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</si>
  <si>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 xml:space="preserve">30.12.2013 - не ограничен; 
</t>
  </si>
  <si>
    <t xml:space="preserve">Федеральный закон "Об образовании в Российской Федерации" от 29.12.2012 №273-ФЗ; 
</t>
  </si>
  <si>
    <t>организация предоставления дополнительного образования в отрасли "Культура"</t>
  </si>
  <si>
    <t>на организацию предоставления дополнительного образования детей в государственных образовательных организациях субъектов Российской Федерации</t>
  </si>
  <si>
    <t>304.010.526- организация предоставления дополнительного образования в отрасли "Культура"</t>
  </si>
  <si>
    <t>3.04.01.0.026- на организацию предоставления дополнительного образования детей в государственных образовательных организациях субъектов Российской Федерации</t>
  </si>
  <si>
    <t>304.010.426- организация предоставления дополнительного образования в отрасли "Культура"</t>
  </si>
  <si>
    <t>обеспечение деятельности общеобразовательных учреждений</t>
  </si>
  <si>
    <t>304.010.326- обеспечение деятельности общеобразовательных учреждений</t>
  </si>
  <si>
    <t xml:space="preserve">Закон Тульской области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 от 01.04.2011 №1556-ЗТО; 
</t>
  </si>
  <si>
    <t>Предоставлениемер по социальной поддержке педагогических  и иных работников</t>
  </si>
  <si>
    <t>304.010.226- Предоставлениемер по социальной поддержке педагогических  и иных работников</t>
  </si>
  <si>
    <t>реализация основных общеобразовательных программ(ФЗ)</t>
  </si>
  <si>
    <t>304.010.126- реализация основных общеобразовательных программ(ФЗ)</t>
  </si>
  <si>
    <t>выплата компенсации части родительской платы</t>
  </si>
  <si>
    <t>302.110.008- выплата компенсации части родительской платы</t>
  </si>
  <si>
    <t>реализация ФЗ "Об образовании"</t>
  </si>
  <si>
    <t>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</si>
  <si>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302.110.450- реализация ФЗ "Об образовании"</t>
  </si>
  <si>
    <t>3.04.01.0.024-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</si>
  <si>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302.110.069- предоставление мер по социальной поддержки педагогическим и иным работникам</t>
  </si>
  <si>
    <t xml:space="preserve">10.07.2003 - не ограничен; 
</t>
  </si>
  <si>
    <t xml:space="preserve">ст. 1 ; 
</t>
  </si>
  <si>
    <t xml:space="preserve">Федеральный закон "Об образовании" от 07.07.2003 №122; 
</t>
  </si>
  <si>
    <t xml:space="preserve"> выплата заработной платы,  оплата расходных материалов  общеобразовательным учреждениям
 </t>
  </si>
  <si>
    <t xml:space="preserve">302.110.016-  выплата заработной платы,  оплата расходных материалов  общеобразовательным учреждениям
 </t>
  </si>
  <si>
    <t>мероприятия по очистке донного спуска</t>
  </si>
  <si>
    <t>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</si>
  <si>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304.010.012- мероприятия по очистке донного спуска</t>
  </si>
  <si>
    <t>3.04.01.0.021-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</si>
  <si>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 xml:space="preserve">25.08.2004 - не ограничен; 
</t>
  </si>
  <si>
    <t xml:space="preserve">п. 11 ст. 1-5 ; 
</t>
  </si>
  <si>
    <t xml:space="preserve">Федеральный закон "О присяжных заседателях федеральных судов общей юрисдикции в Российской Федерации" от 20.08.2004 №113; 
</t>
  </si>
  <si>
    <t>субвенции на реализацию ФЗ "О присяжных заседателях ..."</t>
  </si>
  <si>
    <t>по составлению списков кандидатов в присяжные заседатели</t>
  </si>
  <si>
    <t>303.090.026- субвенции на реализацию ФЗ "О присяжных заседателях ..."</t>
  </si>
  <si>
    <t>3.04.01.0.002- по составлению списков кандидатов в присяжные заседатели</t>
  </si>
  <si>
    <t xml:space="preserve">20.11.1997 - не ограничен; 
</t>
  </si>
  <si>
    <t xml:space="preserve">п. 2 ст. 4.34 ; 
</t>
  </si>
  <si>
    <t xml:space="preserve">Федеральный закон "Об актах гражданского состояния" от 15.11.1997 №143; 
</t>
  </si>
  <si>
    <t>содержание отдела записи актов гражданского состояния</t>
  </si>
  <si>
    <t>на государственную регистрацию актов гражданского состояния</t>
  </si>
  <si>
    <t>303.100.035- содержание отдела записи актов гражданского состояния</t>
  </si>
  <si>
    <t>3.04.01.0.001- на государственную регистрацию актов гражданского состояния</t>
  </si>
  <si>
    <t xml:space="preserve">12.08.1998 - не ограничен; 
</t>
  </si>
  <si>
    <t xml:space="preserve">п. 3 ст. 81 ; 
</t>
  </si>
  <si>
    <t xml:space="preserve">Федеральный закон "Бюджетный Кодекс Российской Федерации" от 31.07.1998 №145; 
</t>
  </si>
  <si>
    <t>резервные фонды органов исполнительной власти</t>
  </si>
  <si>
    <t>формирование и использование резервных фондов для финансирования непредвиденных расходов</t>
  </si>
  <si>
    <t>303.090.025- резервные фонды органов исполнительной власти</t>
  </si>
  <si>
    <t>3.03.03.0.004- формирование и использование резервных фондов для финансирования непредвиденных расходов</t>
  </si>
  <si>
    <t>301.060.022- условно утвержденные расходы</t>
  </si>
  <si>
    <t>3.03.03.0.003- условно утвержденные расходы</t>
  </si>
  <si>
    <t xml:space="preserve">п. 9 ст. 17 гл. 3 ; 
</t>
  </si>
  <si>
    <t>обеспечение жильем молодых семей</t>
  </si>
  <si>
    <t>на мероприятия по обеспечению жильем молодых семей</t>
  </si>
  <si>
    <t>303.090.079- обеспечение жильем молодых семей</t>
  </si>
  <si>
    <t>3.03.02.0.004- на мероприятия по обеспечению жильем молодых семей</t>
  </si>
  <si>
    <t xml:space="preserve">07.05.2008 - не ограничен; 
</t>
  </si>
  <si>
    <t xml:space="preserve">Указ Президента РФ "Об обеспечении жильем ветеранов Великой Отечественной войны 1941-1945 годов" от 07.05.2008 №714; 
</t>
  </si>
  <si>
    <t>ФЗ 12.01.1995 №5"О ветеранах"</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</si>
  <si>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</si>
  <si>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3.03.02.0.003-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</si>
  <si>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осуществление первичного воинского учета на территориях, где отсутствуют военные комиссариаты</t>
  </si>
  <si>
    <t>304.490.084- межбюджетные трансферты</t>
  </si>
  <si>
    <t>3.03.02.0.002- осуществление первичного воинского учета на территориях, где отсутствуют военные комиссариаты</t>
  </si>
  <si>
    <t xml:space="preserve">п. 19.3 ст. 15 ; 
</t>
  </si>
  <si>
    <t>проведение районных праздничных мероприятий</t>
  </si>
  <si>
    <t>создание условий для осуществления деятельности, связанной с реализацией прав местных национально-культурных автономий на территории муниципального района</t>
  </si>
  <si>
    <t>302.191.048- проведение районных праздничных мероприятий</t>
  </si>
  <si>
    <t>3.03.01.0.003- создание условий для осуществления деятельности, связанной с реализацией прав местных национально-культурных автономий на территории муниципального района</t>
  </si>
  <si>
    <t xml:space="preserve">08.08.2011 - не ограничен; 
</t>
  </si>
  <si>
    <t xml:space="preserve">Закон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 от 20.07.2011 №1619; 
</t>
  </si>
  <si>
    <t>предоставление мер социальной поддержки работникам муниципальныхбиблиотек,  музеев и их филиалов</t>
  </si>
  <si>
    <t>создание музеев муниципального района</t>
  </si>
  <si>
    <t>301.010.069- предоставление мер социальной поддержки работникам муниципальныхбиблиотек,  музеев и их филиалов</t>
  </si>
  <si>
    <t>3.03.01.0.001- создание музеев муниципального района</t>
  </si>
  <si>
    <t xml:space="preserve">п. 4 ст. 15 гл. 3 ; 
</t>
  </si>
  <si>
    <t>газификация наслённых пунктов</t>
  </si>
  <si>
    <t>обеспечение качественным жильем и услугами ЖКХ населения муниципального образования</t>
  </si>
  <si>
    <t>302.040.072- газификация наслённых пунктов</t>
  </si>
  <si>
    <t>3.02.00.0.019- обеспечение качественным жильем и услугами ЖКХ населения муниципального образования</t>
  </si>
  <si>
    <t xml:space="preserve">п. 6 ст. 17 гл. 3 ; 
</t>
  </si>
  <si>
    <t>финансирование мероприятий по формированию и совершенствованию резерва управленческих кадров</t>
  </si>
  <si>
    <t>303.060.081- финансирование мероприятий по формированию и совершенствованию резерва управленческих кадров</t>
  </si>
  <si>
    <t>3.02.00.0.017-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</si>
  <si>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комплексное развитие систем коммунальной инфраструктуру МО</t>
  </si>
  <si>
    <t>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</si>
  <si>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302.000.313- комплексное развитие систем коммунальной инфраструктуру МО</t>
  </si>
  <si>
    <t>3.02.00.0.013-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</si>
  <si>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 xml:space="preserve">ст. 17 подр. 6 ; 
</t>
  </si>
  <si>
    <t>комплексное развитие сиситем коммунальной инфраструктуры</t>
  </si>
  <si>
    <t>302.000.113- комплексное развитие сиситем коммунальной инфраструктуры</t>
  </si>
  <si>
    <t xml:space="preserve">пп. 19.1 ст. 15 гл. 3 ; 
</t>
  </si>
  <si>
    <t>поддержка и развитие автономных культурно-досуговых учреждений</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</si>
  <si>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</si>
  <si>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302.191.021- поддержка и развитие автономных культурно-досуговых учреждений</t>
  </si>
  <si>
    <t>3.02.00.0.006-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</si>
  <si>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 xml:space="preserve">06.08.1998 - не ограничен; 
</t>
  </si>
  <si>
    <t xml:space="preserve">Федеральный закон "Об  оценочной деятельности в Российской Федерации" от 29.07.1998 №135; 
</t>
  </si>
  <si>
    <t>мероприятия в области оценочной деятельности</t>
  </si>
  <si>
    <t>установление официальных символов муниципального образования</t>
  </si>
  <si>
    <t>302.030.040- мероприятия в области оценочной деятельности</t>
  </si>
  <si>
    <t>3.02.00.0.005- установление официальных символов муниципального образования</t>
  </si>
  <si>
    <t>обеспечение деятельности главы администрации муниципального образования</t>
  </si>
  <si>
    <t>303.100.040- обеспечение деятельности главы администрации муниципального образования</t>
  </si>
  <si>
    <t>3.02.00.0.001- функционирование органов местного самоуправления</t>
  </si>
  <si>
    <t xml:space="preserve"> "О муниципальной службе в Российской Федерации" от 02.03.2007 №25; 
</t>
  </si>
  <si>
    <t>содержание аппарата комитета по имуществуу</t>
  </si>
  <si>
    <t>303.100.038- содержание аппарата комитета по имуществуу</t>
  </si>
  <si>
    <t>содержание аппарата управления по образованию</t>
  </si>
  <si>
    <t>303.100.037- содержание аппарата управления по образованию</t>
  </si>
  <si>
    <t>содержание аппарата финансового органа муниципального образования</t>
  </si>
  <si>
    <t>303.100.034- содержание аппарата финансового органа муниципального образования</t>
  </si>
  <si>
    <t>содержание аппарата исполнительного органа муниципального образования</t>
  </si>
  <si>
    <t>303.100.033- содержание аппарата исполнительного органа муниципального образования</t>
  </si>
  <si>
    <t xml:space="preserve">п. 3 ст. 15 гл. 3 ; 
</t>
  </si>
  <si>
    <t>учреждения по обеспечению хозяйственного обслуживания</t>
  </si>
  <si>
    <t>302.030.070- учреждения по обеспечению хозяйственного обслуживания</t>
  </si>
  <si>
    <t xml:space="preserve">п. 1 ст. 15 гл. 3 ; 
</t>
  </si>
  <si>
    <t>расходы на содержание председателя контрольно-счётной комиссии</t>
  </si>
  <si>
    <t>302.010.102- расходы на содержание председателя контрольно-счётной комиссии</t>
  </si>
  <si>
    <t>развитие традиционной народной культуры, промыслов и ремесел</t>
  </si>
  <si>
    <t>создание условий для организации досуга и обеспечения жителей  поселения услугами организаций культуры</t>
  </si>
  <si>
    <t>302.193.099- развитие традиционной народной культуры, промыслов и ремесел</t>
  </si>
  <si>
    <t>3.01.02.0.014- создание условий для организации досуга и обеспечения жителей  поселения услугами организаций культуры</t>
  </si>
  <si>
    <t xml:space="preserve">пп. 1 п. 1 ст. 15.1 ; 
</t>
  </si>
  <si>
    <t>развитие библиотек, музеев и их филиалов</t>
  </si>
  <si>
    <t>301.010.003- развитие библиотек, музеев и их филиалов</t>
  </si>
  <si>
    <t>оплата дополнительного отпуска</t>
  </si>
  <si>
    <t>202.110.009- оплата дополнительного отпуска</t>
  </si>
  <si>
    <t>пожарная безопасность</t>
  </si>
  <si>
    <t>обеспечение первичных мер пожарной безопасности в границах населенных пунктов  поселения</t>
  </si>
  <si>
    <t>301.020.111- пожарная безопасность</t>
  </si>
  <si>
    <t>3.01.02.0.011- обеспечение первичных мер пожарной безопасности в границах населенных пунктов  поселения</t>
  </si>
  <si>
    <t xml:space="preserve">25.05.1995 - не ограничен; 
</t>
  </si>
  <si>
    <t xml:space="preserve">ст. 17 ; 
</t>
  </si>
  <si>
    <t xml:space="preserve">Федеральный закон "Об общественных объединениях" от 19.05.1995 №82; 
</t>
  </si>
  <si>
    <t>поддержка общественных организаций</t>
  </si>
  <si>
    <t>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 № 7-ФЗ «О некоммерческих организациях» на территории сельского поселения</t>
  </si>
  <si>
    <t>303.090.030- поддержка общественных организаций</t>
  </si>
  <si>
    <t>3.01.01.0.063- 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 № 7-ФЗ «О некоммерческих организациях» на территории сельского поселения</t>
  </si>
  <si>
    <t xml:space="preserve">23.06.2001 - не ограничен; 
</t>
  </si>
  <si>
    <t xml:space="preserve">ст. 4 ; 
</t>
  </si>
  <si>
    <t xml:space="preserve">Федеральный закон "О землеустройстве" от 18.06.2001 №78; 
</t>
  </si>
  <si>
    <t>мероприятия в области землепользования</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</si>
  <si>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t>
  </si>
  <si>
    <t>302.030.042- мероприятия в области землепользования</t>
  </si>
  <si>
    <t>3.01.01.0.053-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t>
  </si>
  <si>
    <t xml:space="preserve">п. 9 ст. 14 ; 
</t>
  </si>
  <si>
    <t>охрана окружающей среды муниципального образования</t>
  </si>
  <si>
    <t>использование, охрана, защита, воспроизводство лесов, лесов особо охраняемых природных территорий, расположенных в границах населенных пунктов сельского поселения</t>
  </si>
  <si>
    <t>302.250.106- охрана окружающей среды муниципального образования</t>
  </si>
  <si>
    <t>3.01.01.0.052- использование, охрана, защита, воспроизводство лесов, лесов особо охраняемых природных территорий, расположенных в границах населенных пунктов сельского поселения</t>
  </si>
  <si>
    <t>рациональное использование природных ресурсов</t>
  </si>
  <si>
    <t>302.090.450- рациональное использование природных ресурсов</t>
  </si>
  <si>
    <t xml:space="preserve">п. 14 ст. 15 гл. 3 ; 
</t>
  </si>
  <si>
    <t>обращение с твердыми бытовыми отходами</t>
  </si>
  <si>
    <t>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территории сельского поселения</t>
  </si>
  <si>
    <t>302.140.014- обращение с твердыми бытовыми отходами</t>
  </si>
  <si>
    <t>3.01.01.0.051-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территории сельского поселения</t>
  </si>
  <si>
    <t>мероприятия по организации отдыха и оздоровления детей</t>
  </si>
  <si>
    <t>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 на территории сельского поселения</t>
  </si>
  <si>
    <t>302.110.012- мероприятия по организации отдыха и оздоровления детей</t>
  </si>
  <si>
    <t>3.01.01.0.050-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 на территории сельского поселения</t>
  </si>
  <si>
    <t xml:space="preserve">п. 19.3 ст. 15 гл. 3 ; 
</t>
  </si>
  <si>
    <t>сохранение объектов культурного наследия</t>
  </si>
  <si>
    <t>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сельского поселения, социальную и культурную адаптацию мигрантов, профилактику межнациональных (межэтнических) конфликтов на территории сельского поселения</t>
  </si>
  <si>
    <t>303.130.420- сохранение объектов культурного наследия</t>
  </si>
  <si>
    <t>3.01.01.0.045-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сельского поселения, социальную и культурную адаптацию мигрантов, профилактику межнациональных (межэтнических) конфликтов на территории сельского поселения</t>
  </si>
  <si>
    <t xml:space="preserve">пп. 27 п. 1 ст. 15 ; 
</t>
  </si>
  <si>
    <t xml:space="preserve"> проведение мероприятий по работа с молодежью</t>
  </si>
  <si>
    <t>организация и осуществление мероприятий межпоселенческого характера по работе с детьми и молодежью</t>
  </si>
  <si>
    <t>302.270.022-  проведение мероприятий по работа с молодежью</t>
  </si>
  <si>
    <t>3.01.01.0.032- организация и осуществление мероприятий межпоселенческого характера по работе с детьми и молодежью</t>
  </si>
  <si>
    <t xml:space="preserve">пп. 26 ст. 15 гл. 3 ; 
</t>
  </si>
  <si>
    <t>мероприятия в сфере развития физической культуры и спорта</t>
  </si>
  <si>
    <t>обеспечение условий для развития на территории муниципального района физической культуры, школьного спорта и массового спорта, организация проведения официальных физкультурно-оздоровительных и спортивных мероприятий муниципального района</t>
  </si>
  <si>
    <t>302.226.024- мероприятия в сфере развития физической культуры и спорта</t>
  </si>
  <si>
    <t>3.01.01.0.031- обеспечение условий для развития на территории муниципального района физической культуры, школьного спорта и массового спорта, организация проведения официальных физкультурно-оздоровительных и спортивных мероприятий муниципального района</t>
  </si>
  <si>
    <t xml:space="preserve">п. 26 ст. 15 гл. 3 ; 
</t>
  </si>
  <si>
    <t>развитие физической культуры , спорта и повышение эффективности реализации молодежной политики</t>
  </si>
  <si>
    <t>302.110.820- развитие физической культуры , спорта и повышение эффективности реализации молодежной политики</t>
  </si>
  <si>
    <t xml:space="preserve">п. 6 ст. 15 гл. 3 ; 
</t>
  </si>
  <si>
    <t>мероприятия по развитию малого и среднего предпринимательства</t>
  </si>
  <si>
    <t>создание условий для развития сельскохозяйственного производства в поселениях,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</si>
  <si>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302.250.066- мероприятия по развитию малого и среднего предпринимательства</t>
  </si>
  <si>
    <t>3.01.01.0.030- создание условий для развития сельскохозяйственного производства в поселениях,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</si>
  <si>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защита населения и территории от чрезвычайных ситуаций</t>
  </si>
  <si>
    <t>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</si>
  <si>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302.070.010- защита населения и территории от чрезвычайных ситуаций</t>
  </si>
  <si>
    <t>3.01.01.0.026- 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</si>
  <si>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 xml:space="preserve">27.10.2004 - не ограничен; 
</t>
  </si>
  <si>
    <t xml:space="preserve">Федеральный закон "Об архивном деле в Российской Федерации" от 22.10.2004 №125; 
</t>
  </si>
  <si>
    <t>содержание местных архивов</t>
  </si>
  <si>
    <t>формирование и содержание муниципального архива, включая хранение архивных фондов поселений</t>
  </si>
  <si>
    <t>302.160.017- содержание местных архивов</t>
  </si>
  <si>
    <t>3.01.01.0.019- формирование и содержание муниципального архива, включая хранение архивных фондов поселений</t>
  </si>
  <si>
    <t>302.160.016- содержание местных архивов</t>
  </si>
  <si>
    <t>поощрение выпускников окончивших школу с медалью</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</si>
  <si>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</si>
  <si>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302.110.108- поощрение выпускников окончивших школу с медалью</t>
  </si>
  <si>
    <t>3.01.01.0.014-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</si>
  <si>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укрепление материально-технической базы образовательных учреждений</t>
  </si>
  <si>
    <t>302.110.103- укрепление материально-технической базы образовательных учреждений</t>
  </si>
  <si>
    <t xml:space="preserve">пп. 11 ст. 15 гл. 3 ; 
</t>
  </si>
  <si>
    <t xml:space="preserve">обеспечение деятельности  общеобразовательных учреждений </t>
  </si>
  <si>
    <t xml:space="preserve">302.110.050- обеспечение деятельности  общеобразовательных учреждений </t>
  </si>
  <si>
    <t xml:space="preserve">24.12.2010 - не ограничен; 
</t>
  </si>
  <si>
    <t xml:space="preserve">Закон Тульской области "О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 от 24.12.2010 №1524; 
</t>
  </si>
  <si>
    <t xml:space="preserve">организация питания и обеспечение молоком и молочными продуктами учащихся 1-5 классов </t>
  </si>
  <si>
    <t xml:space="preserve">302.110.007- организация питания и обеспечение молоком и молочными продуктами учащихся 1-5 классов </t>
  </si>
  <si>
    <t>обеспечение деятельности дошкольных учреждений</t>
  </si>
  <si>
    <t>302.110.003- обеспечение деятельности дошкольных учреждений</t>
  </si>
  <si>
    <t>обеспечение организации тушения пожаров</t>
  </si>
  <si>
    <t>участие в предупреждении и ликвидации последствий чрезвычайных ситуаций на территории муниципального района</t>
  </si>
  <si>
    <t>302.070.990- обеспечение организации тушения пожаров</t>
  </si>
  <si>
    <t>3.01.01.0.009- участие в предупреждении и ликвидации последствий чрезвычайных ситуаций на территории муниципального района</t>
  </si>
  <si>
    <t>безопасность людей на водных объектах</t>
  </si>
  <si>
    <t>302.070.099- безопасность людей на водных объектах</t>
  </si>
  <si>
    <t xml:space="preserve">п. 21 ст. 15 ; 
</t>
  </si>
  <si>
    <t>профилактика терроризма и экстремизма</t>
  </si>
  <si>
    <t>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</si>
  <si>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301.100.440- профилактика терроризма и экстремизма</t>
  </si>
  <si>
    <t>3.01.01.0.007- 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</si>
  <si>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модернизация и развитие автомобильных дорог общего пользования</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</si>
  <si>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</si>
  <si>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304.550.910- модернизация и развитие автомобильных дорог общего пользования</t>
  </si>
  <si>
    <t>3.01.01.0.005-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</si>
  <si>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содержание автомобильных подъездов к населенным пунктам</t>
  </si>
  <si>
    <t>владение, пользование и распоряжение имуществом, находящимся в муниципальной собственности муниципального района</t>
  </si>
  <si>
    <t>302.050.015- содержание автомобильных подъездов к населенным пунктам</t>
  </si>
  <si>
    <t>3.01.01.0.003- владение, пользование и распоряжение имуществом, находящимся в муниципальной собственности муниципального района</t>
  </si>
  <si>
    <t>формирование доступной среды жизнедеятельности населения</t>
  </si>
  <si>
    <t>302.030.540- формирование доступной среды жизнедеятельности населения</t>
  </si>
  <si>
    <t>установка тепловыз приборов учета в учреждениях МО Дубенский район</t>
  </si>
  <si>
    <t xml:space="preserve">20.11.2006 - не ограничен; 
</t>
  </si>
  <si>
    <t xml:space="preserve">Закон Тульской области "О порядке определения размера арендной платы при предоставлении государственного имущества Тульской области в аренду" от 31.10.2006 №746; 
</t>
  </si>
  <si>
    <t>размер арендной платы</t>
  </si>
  <si>
    <t>302.030.080- размер арендной платы</t>
  </si>
  <si>
    <t xml:space="preserve">27.07.2007 - не ограничен; 
</t>
  </si>
  <si>
    <t xml:space="preserve">ст. 14-15 гл. 5 ; 
</t>
  </si>
  <si>
    <t xml:space="preserve">Федеральный закон "О Фонде содействия реформированию жилищно-коммунального хозяйства" от 21.07.2007 №185; 
</t>
  </si>
  <si>
    <t>ремонт многоквартирных домоввзносы на капитальный ремонт общего имущества многоквартирного фонда</t>
  </si>
  <si>
    <t>302.030.043- ремонт многоквартирных домоввзносы на капитальный ремонт общего имущества многоквартирного фонда</t>
  </si>
  <si>
    <t xml:space="preserve">мероприятия по улучшению внешнего вида территории МО </t>
  </si>
  <si>
    <t xml:space="preserve">301.010.303- мероприятия по улучшению внешнего вида территории МО </t>
  </si>
  <si>
    <t>ремонт административного здания</t>
  </si>
  <si>
    <t>301.010.203- ремонт административного здания</t>
  </si>
  <si>
    <t>приобретение имущества в муниципальную собственность</t>
  </si>
  <si>
    <t>301.010.103- приобретение имущества в муниципальную собственность</t>
  </si>
  <si>
    <t>дополнительное пенсионное обеспечение государственных служащих Тульской области и муниципальных служащих</t>
  </si>
  <si>
    <t>составление и рассмотрение проекта бюджета муниципального района, утверждение и исполнение бюджета муниципального района, осуществление контроля за его исполнением, составление и утверждение отчета об исполнении бюджета муниципального района</t>
  </si>
  <si>
    <t>303.090.027- дополнительное пенсионное обеспечение государственных служащих Тульской области и муниципальных служащих</t>
  </si>
  <si>
    <t>3.01.01.0.001- составление и рассмотрение проекта бюджета муниципального района, утверждение и исполнение бюджета муниципального района, осуществление контроля за его исполнением, составление и утверждение отчета об исполнении бюджета муниципального района</t>
  </si>
  <si>
    <t xml:space="preserve">п. 2 ст. 52 ; 
</t>
  </si>
  <si>
    <t>обслуживание государственного долга</t>
  </si>
  <si>
    <t>303.090.024- обслуживание государственного долга</t>
  </si>
  <si>
    <t>Факт</t>
  </si>
  <si>
    <t>План</t>
  </si>
  <si>
    <t>Объем ассигнований на исполнение расходного обязательства, тыс. рублей</t>
  </si>
  <si>
    <t>Потребность на обеспечение расходных обязательств (плановый год)</t>
  </si>
  <si>
    <t>Прз</t>
  </si>
  <si>
    <t>Рз</t>
  </si>
  <si>
    <t>Дата вступления в силу и срок действия правового акта (договора, соглашения)</t>
  </si>
  <si>
    <t>Раздел, глава, статья, подстатья, пункт, подпункт, абзац правового акта (договора, соглашения)</t>
  </si>
  <si>
    <t>Реквизиты правового акта (договора, соглашения)</t>
  </si>
  <si>
    <t>Наименование полномочия</t>
  </si>
  <si>
    <t>Наименование расходного обязательства</t>
  </si>
  <si>
    <t>Код расходного обязательства</t>
  </si>
  <si>
    <t>Код полномочия</t>
  </si>
  <si>
    <t>Район</t>
  </si>
  <si>
    <t>Очередной год, прогноз  2018</t>
  </si>
  <si>
    <t>Второй год, прогноз  2019</t>
  </si>
  <si>
    <t>Третий год, прогноз   2020</t>
  </si>
  <si>
    <t>Отчетный год 2016</t>
  </si>
  <si>
    <t>Текущий год 2017</t>
  </si>
  <si>
    <t>03.090.039- ФЗ 12.01.1995 №5"О ветеранах"</t>
  </si>
  <si>
    <t>304.010.175- проведение капитального ремонта общего имущества в многоквартирных домах за чсет взносов собственников помещений и бюджетных средств</t>
  </si>
  <si>
    <t>3.01.01.0.053-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сельских поселений</t>
  </si>
  <si>
    <t>Реестр расходных обязательств муниципального образования Дубенский район на 2018 год и на плановый период 2019 и 2020 годов</t>
  </si>
  <si>
    <t xml:space="preserve">п.2 ст. 52 ; 
</t>
  </si>
  <si>
    <t xml:space="preserve">ст.14-15 гл. 5
</t>
  </si>
  <si>
    <t xml:space="preserve">ст. 15 гл. 3 
</t>
  </si>
  <si>
    <t xml:space="preserve">п. 6 ст. 15 гл.3
</t>
  </si>
  <si>
    <t>Приложение 24                                                            к письму  администрации муниципального образования Дубенский район                        от_________2017г. №___________</t>
  </si>
  <si>
    <t xml:space="preserve">Федеральный закон "Об общих принципах организации местного самоуправления в Российской Федерации" от 06.10.2003 №131
</t>
  </si>
  <si>
    <t xml:space="preserve">Федеральный закон "Об образовании в Российской Федерации" от 29.12.2012 №273-ФЗ
</t>
  </si>
  <si>
    <t xml:space="preserve">Закон Тульской области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 от 01.04.2011 №1556-ЗТО
</t>
  </si>
  <si>
    <t xml:space="preserve">Закон Тульской области "О библиотечном деле" от 20.12.1995 №21
</t>
  </si>
  <si>
    <t xml:space="preserve">Закон Тульской области "Об административных комиссиях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административных комиссий  и рассмотрению дел об административных правонарушениях" от 07.12.2005 №655
</t>
  </si>
  <si>
    <t xml:space="preserve">Закон Тульской области "О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 от 16.07.2012 №1782
</t>
  </si>
  <si>
    <t xml:space="preserve">Постановление правительства Тульской области "Об утверждении долгосрочной целевой программы "Модернизация и коммунальный ремонт объектов коммунальной инфраструктуры Тульской области на 2012-2016 годы" от 31.10.2011 №103 
</t>
  </si>
  <si>
    <t xml:space="preserve">Федеральный закон "Об общих принципах организации местного самоуправления в Российской Федерации" от 06.10.2003 №131-ФЗ
</t>
  </si>
  <si>
    <t xml:space="preserve">Закон Тульской области "О порядке определения размера арендной платы при предоставлении государственного имущества Тульской области в аренду" от 31.10.2006 №746 
</t>
  </si>
  <si>
    <t>302.030.143- установка тепловых приборов учета в учреждениях МО Дубенский район</t>
  </si>
  <si>
    <t xml:space="preserve">Закон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 от 20.07.2011 №1619
</t>
  </si>
  <si>
    <t xml:space="preserve"> "О муниципальной службе в Российской Федерации" от 02.03.2007 №25 
</t>
  </si>
  <si>
    <t xml:space="preserve">Федеральный закон "О муниципальной службе в Российской Федерации" от 02.03.2007 №25 
</t>
  </si>
  <si>
    <t xml:space="preserve">Федеральный закон "Об  оценочной деятельности в Российской Федерации" от 29.07.1998 №135
</t>
  </si>
  <si>
    <t xml:space="preserve">Указ Президента РФ "Об обеспечении жильем ветеранов Великой Отечественной войны 1941-1945 годов" от 07.05.2008 №714 
</t>
  </si>
  <si>
    <t xml:space="preserve">Федеральный закон "Об общих принципах организации местного самоуправления в Российской Федерации" от 06.10.2003 №131 
</t>
  </si>
  <si>
    <t xml:space="preserve">Кодекс РФ "Бюджетный кодекс Российской Федерации" от 31.07.1998 №145-ФЗ 
</t>
  </si>
  <si>
    <t xml:space="preserve">Постановление правительства Тульской области "Об утверждении долгосрочной целевой программы "Организация отдыха и оздоровления детей в Тульской области на 2012-2016 годы" от 31.10.2011 №64 
</t>
  </si>
  <si>
    <t xml:space="preserve">Закон Тульской области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 от 01.04.2011 №1556 
</t>
  </si>
  <si>
    <t xml:space="preserve">02.10.2013 - не ограничен 
</t>
  </si>
  <si>
    <t xml:space="preserve">01.01.2000 - не ограничен 
</t>
  </si>
  <si>
    <t xml:space="preserve">08.10.2003 - не ограничен 
</t>
  </si>
  <si>
    <t xml:space="preserve">Постановление правительства Тульской области "Об утверждении Порядка предоставления, распределения и расходования субсидий на развитие коммунальной инфраструктуры бюджетам муниципальных образований из бюджета Тульской области" от 28.02.2012 №82 
</t>
  </si>
  <si>
    <t xml:space="preserve">Постановление правительства Тульской области "Об утверждении Положения о проекте "Народный бюджет" в Тульской области" от 01.10.2013 №521
</t>
  </si>
  <si>
    <t xml:space="preserve">ст.15 гл. 3
</t>
  </si>
  <si>
    <t xml:space="preserve">с 10.11.2011 по 31.12.2016 
</t>
  </si>
  <si>
    <t xml:space="preserve">Закон Тульской области "О наделении органов местного самоуправления муниципальных районов Тульской области отдельным государственным полномочием по сбору информации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 от 02.12.2009 №1357
</t>
  </si>
  <si>
    <t xml:space="preserve">01.01.2010 - не ограничен 
</t>
  </si>
  <si>
    <t xml:space="preserve">Федеральный закон "О Фонде содействия реформированию жилищно-коммунального хозяйства" от 21.07.2007 №185-ФЗ
</t>
  </si>
  <si>
    <t xml:space="preserve">07.08.2007 - не ограничен 
</t>
  </si>
  <si>
    <t>3.04.01.0.080- на реализацию государственных полномочий в сфере теплоснабжения, предусмотренных Федеральным законом от  27 июля 2010г.   №  190-ФЗ «О теплоснабжении»</t>
  </si>
  <si>
    <t xml:space="preserve">с 01.01.2013 по 31.12.2015 
</t>
  </si>
  <si>
    <t xml:space="preserve">с 17.11.2011 по 31.12.2016 
</t>
  </si>
  <si>
    <t xml:space="preserve">Закон Тульской области "О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 и защите их прав" от 07.12.2005 №657
</t>
  </si>
  <si>
    <t xml:space="preserve">13.12.2005 - не ограничен 
</t>
  </si>
  <si>
    <t xml:space="preserve">Закон Тульской области "О реализации государственной семейной и демографической  политики в Тульской области" от 07.03.2002 №285-ЗТО 
</t>
  </si>
  <si>
    <t xml:space="preserve">13.03.2002 - не ограничен
</t>
  </si>
  <si>
    <t xml:space="preserve">19.01.1996 - не ограничен
</t>
  </si>
  <si>
    <t xml:space="preserve">30.12.2013 - не ограничен 
</t>
  </si>
  <si>
    <t xml:space="preserve">30.12.2013 - не ограничен
</t>
  </si>
  <si>
    <t xml:space="preserve">Федеральный закон "Об образовании в Российской Федерации" от 29.12.2012 №273-ФЗ 
</t>
  </si>
  <si>
    <t xml:space="preserve">18.04.2011 - не ограничен
</t>
  </si>
  <si>
    <t xml:space="preserve">Закон Тульской области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 от 01.04.2011 №1556
</t>
  </si>
  <si>
    <t xml:space="preserve">18.04.2011 - не ограничен 
</t>
  </si>
  <si>
    <t>25.08.2004 - не ограничен</t>
  </si>
  <si>
    <t xml:space="preserve">п. 11 ст. 1-5
</t>
  </si>
  <si>
    <t xml:space="preserve">14.08.2005 - не ограничен 
</t>
  </si>
  <si>
    <t xml:space="preserve">Закон Тульской области "О пенсии за выслугу лет государственным гражданским служащим Тульской области и муниципальным служащим в Тульской области" от 25.07.2005 №610 
</t>
  </si>
  <si>
    <t xml:space="preserve">Федеральный закон "Об общих принципах организации местного самоуправления в Российской Федерации" от 06.10.2003 №131-ФЗ;
</t>
  </si>
</sst>
</file>

<file path=xl/styles.xml><?xml version="1.0" encoding="utf-8"?>
<styleSheet xmlns="http://schemas.openxmlformats.org/spreadsheetml/2006/main">
  <numFmts count="7">
    <numFmt numFmtId="164" formatCode="#,##0.0;[Red]\-#,##0.0;0.0"/>
    <numFmt numFmtId="165" formatCode="#,##0.000;[Red]\-#,##0.000;0.000"/>
    <numFmt numFmtId="166" formatCode="00"/>
    <numFmt numFmtId="167" formatCode="\2"/>
    <numFmt numFmtId="168" formatCode="000\.000\.00\.0"/>
    <numFmt numFmtId="169" formatCode="0\.00\.00\.0\.00"/>
    <numFmt numFmtId="170" formatCode="00\.00\.00"/>
  </numFmts>
  <fonts count="8">
    <font>
      <sz val="11"/>
      <color theme="1"/>
      <name val="Calibri"/>
      <family val="2"/>
      <charset val="204"/>
      <scheme val="minor"/>
    </font>
    <font>
      <sz val="10"/>
      <name val="Arial"/>
      <charset val="204"/>
    </font>
    <font>
      <sz val="10"/>
      <name val="Arial"/>
      <family val="2"/>
      <charset val="204"/>
    </font>
    <font>
      <b/>
      <sz val="10"/>
      <name val="Arial"/>
      <family val="2"/>
      <charset val="204"/>
    </font>
    <font>
      <b/>
      <sz val="10"/>
      <color indexed="9"/>
      <name val="Arial"/>
      <family val="2"/>
      <charset val="204"/>
    </font>
    <font>
      <sz val="12"/>
      <name val="Arial"/>
      <family val="2"/>
      <charset val="204"/>
    </font>
    <font>
      <b/>
      <sz val="12"/>
      <name val="Arial"/>
      <family val="2"/>
      <charset val="204"/>
    </font>
    <font>
      <sz val="8"/>
      <name val="Arial"/>
      <family val="2"/>
      <charset val="204"/>
    </font>
  </fonts>
  <fills count="3">
    <fill>
      <patternFill patternType="none"/>
    </fill>
    <fill>
      <patternFill patternType="gray125"/>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76">
    <xf numFmtId="0" fontId="0" fillId="0" borderId="0" xfId="0"/>
    <xf numFmtId="0" fontId="2" fillId="2" borderId="0" xfId="1" applyFont="1" applyFill="1" applyAlignment="1" applyProtection="1">
      <alignment vertical="center"/>
      <protection hidden="1"/>
    </xf>
    <xf numFmtId="0" fontId="2" fillId="2" borderId="0" xfId="1" applyFont="1" applyFill="1" applyAlignment="1">
      <alignment vertical="center"/>
    </xf>
    <xf numFmtId="0" fontId="2" fillId="2" borderId="0" xfId="1" applyFont="1" applyFill="1" applyBorder="1" applyAlignment="1" applyProtection="1">
      <alignment vertical="center"/>
      <protection hidden="1"/>
    </xf>
    <xf numFmtId="0" fontId="2" fillId="2" borderId="22" xfId="1" applyNumberFormat="1" applyFont="1" applyFill="1" applyBorder="1" applyAlignment="1" applyProtection="1">
      <alignment horizontal="center" vertical="center"/>
      <protection hidden="1"/>
    </xf>
    <xf numFmtId="0" fontId="2" fillId="2" borderId="7" xfId="1" applyNumberFormat="1" applyFont="1" applyFill="1" applyBorder="1" applyAlignment="1" applyProtection="1">
      <alignment horizontal="center" vertical="center"/>
      <protection hidden="1"/>
    </xf>
    <xf numFmtId="0" fontId="2" fillId="2" borderId="23" xfId="1" applyNumberFormat="1" applyFont="1" applyFill="1" applyBorder="1" applyAlignment="1" applyProtection="1">
      <alignment horizontal="center" vertical="center"/>
      <protection hidden="1"/>
    </xf>
    <xf numFmtId="0" fontId="2" fillId="2" borderId="8" xfId="1" applyFont="1" applyFill="1" applyBorder="1" applyAlignment="1" applyProtection="1">
      <alignment vertical="center"/>
      <protection hidden="1"/>
    </xf>
    <xf numFmtId="169" fontId="3" fillId="2" borderId="21" xfId="1" applyNumberFormat="1" applyFont="1" applyFill="1" applyBorder="1" applyAlignment="1" applyProtection="1">
      <alignment vertical="center"/>
      <protection hidden="1"/>
    </xf>
    <xf numFmtId="0" fontId="2" fillId="2" borderId="20" xfId="1" applyNumberFormat="1" applyFont="1" applyFill="1" applyBorder="1" applyAlignment="1" applyProtection="1">
      <alignment vertical="center" wrapText="1"/>
      <protection hidden="1"/>
    </xf>
    <xf numFmtId="168" fontId="2" fillId="2" borderId="20" xfId="1" applyNumberFormat="1" applyFont="1" applyFill="1" applyBorder="1" applyAlignment="1" applyProtection="1">
      <alignment vertical="center"/>
      <protection hidden="1"/>
    </xf>
    <xf numFmtId="167" fontId="2" fillId="2" borderId="20" xfId="1" applyNumberFormat="1" applyFont="1" applyFill="1" applyBorder="1" applyAlignment="1" applyProtection="1">
      <alignment vertical="center" wrapText="1"/>
      <protection hidden="1"/>
    </xf>
    <xf numFmtId="0" fontId="2" fillId="2" borderId="19" xfId="1" applyNumberFormat="1" applyFont="1" applyFill="1" applyBorder="1" applyAlignment="1" applyProtection="1">
      <alignment vertical="center" wrapText="1"/>
      <protection hidden="1"/>
    </xf>
    <xf numFmtId="0" fontId="3" fillId="2" borderId="18" xfId="1" applyNumberFormat="1" applyFont="1" applyFill="1" applyBorder="1" applyAlignment="1" applyProtection="1">
      <alignment vertical="center" wrapText="1"/>
      <protection hidden="1"/>
    </xf>
    <xf numFmtId="167" fontId="2" fillId="2" borderId="16" xfId="1" applyNumberFormat="1" applyFont="1" applyFill="1" applyBorder="1" applyAlignment="1" applyProtection="1">
      <alignment vertical="center" wrapText="1"/>
      <protection hidden="1"/>
    </xf>
    <xf numFmtId="0" fontId="3" fillId="2" borderId="17" xfId="1" applyNumberFormat="1" applyFont="1" applyFill="1" applyBorder="1" applyAlignment="1" applyProtection="1">
      <alignment vertical="center" wrapText="1"/>
      <protection hidden="1"/>
    </xf>
    <xf numFmtId="0" fontId="2" fillId="2" borderId="16" xfId="1" applyNumberFormat="1" applyFont="1" applyFill="1" applyBorder="1" applyAlignment="1" applyProtection="1">
      <alignment vertical="center" wrapText="1"/>
      <protection hidden="1"/>
    </xf>
    <xf numFmtId="0" fontId="3" fillId="2" borderId="15" xfId="1" applyNumberFormat="1" applyFont="1" applyFill="1" applyBorder="1" applyAlignment="1" applyProtection="1">
      <alignment vertical="center" wrapText="1"/>
      <protection hidden="1"/>
    </xf>
    <xf numFmtId="165" fontId="2" fillId="2" borderId="16" xfId="1" applyNumberFormat="1" applyFont="1" applyFill="1" applyBorder="1" applyAlignment="1" applyProtection="1">
      <alignment vertical="center"/>
      <protection hidden="1"/>
    </xf>
    <xf numFmtId="164" fontId="3" fillId="2" borderId="15" xfId="1" applyNumberFormat="1" applyFont="1" applyFill="1" applyBorder="1" applyAlignment="1" applyProtection="1">
      <alignment vertical="center"/>
      <protection hidden="1"/>
    </xf>
    <xf numFmtId="164" fontId="3" fillId="2" borderId="17" xfId="1" applyNumberFormat="1" applyFont="1" applyFill="1" applyBorder="1" applyAlignment="1" applyProtection="1">
      <alignment vertical="center"/>
      <protection hidden="1"/>
    </xf>
    <xf numFmtId="169" fontId="3" fillId="2" borderId="14" xfId="1" applyNumberFormat="1" applyFont="1" applyFill="1" applyBorder="1" applyAlignment="1" applyProtection="1">
      <alignment vertical="center"/>
      <protection hidden="1"/>
    </xf>
    <xf numFmtId="0" fontId="2" fillId="2" borderId="13" xfId="1" applyNumberFormat="1" applyFont="1" applyFill="1" applyBorder="1" applyAlignment="1" applyProtection="1">
      <alignment vertical="center" wrapText="1"/>
      <protection hidden="1"/>
    </xf>
    <xf numFmtId="168" fontId="2" fillId="2" borderId="13" xfId="1" applyNumberFormat="1" applyFont="1" applyFill="1" applyBorder="1" applyAlignment="1" applyProtection="1">
      <alignment vertical="center"/>
      <protection hidden="1"/>
    </xf>
    <xf numFmtId="167" fontId="2" fillId="2" borderId="13" xfId="1" applyNumberFormat="1" applyFont="1" applyFill="1" applyBorder="1" applyAlignment="1" applyProtection="1">
      <alignment vertical="center" wrapText="1"/>
      <protection hidden="1"/>
    </xf>
    <xf numFmtId="0" fontId="2" fillId="2" borderId="12" xfId="1" applyNumberFormat="1" applyFont="1" applyFill="1" applyBorder="1" applyAlignment="1" applyProtection="1">
      <alignment vertical="center" wrapText="1"/>
      <protection hidden="1"/>
    </xf>
    <xf numFmtId="0" fontId="2" fillId="2" borderId="11" xfId="1" applyNumberFormat="1" applyFont="1" applyFill="1" applyBorder="1" applyAlignment="1" applyProtection="1">
      <alignment vertical="center" wrapText="1"/>
      <protection hidden="1"/>
    </xf>
    <xf numFmtId="167" fontId="2" fillId="2" borderId="3" xfId="1" applyNumberFormat="1" applyFont="1" applyFill="1" applyBorder="1" applyAlignment="1" applyProtection="1">
      <alignment vertical="center" wrapText="1"/>
      <protection hidden="1"/>
    </xf>
    <xf numFmtId="0" fontId="2" fillId="2" borderId="1" xfId="1" applyNumberFormat="1" applyFont="1" applyFill="1" applyBorder="1" applyAlignment="1" applyProtection="1">
      <alignment vertical="center" wrapText="1"/>
      <protection hidden="1"/>
    </xf>
    <xf numFmtId="0" fontId="2" fillId="2" borderId="3" xfId="1" applyNumberFormat="1" applyFont="1" applyFill="1" applyBorder="1" applyAlignment="1" applyProtection="1">
      <alignment vertical="center" wrapText="1"/>
      <protection hidden="1"/>
    </xf>
    <xf numFmtId="0" fontId="2" fillId="2" borderId="10" xfId="1" applyNumberFormat="1" applyFont="1" applyFill="1" applyBorder="1" applyAlignment="1" applyProtection="1">
      <alignment vertical="center" wrapText="1"/>
      <protection hidden="1"/>
    </xf>
    <xf numFmtId="165" fontId="2" fillId="2" borderId="3" xfId="1" applyNumberFormat="1" applyFont="1" applyFill="1" applyBorder="1" applyAlignment="1" applyProtection="1">
      <alignment vertical="center"/>
      <protection hidden="1"/>
    </xf>
    <xf numFmtId="164" fontId="2" fillId="2" borderId="10" xfId="1" applyNumberFormat="1" applyFont="1" applyFill="1" applyBorder="1" applyAlignment="1" applyProtection="1">
      <alignment vertical="center"/>
      <protection hidden="1"/>
    </xf>
    <xf numFmtId="164" fontId="2" fillId="2" borderId="1" xfId="1" applyNumberFormat="1" applyFont="1" applyFill="1" applyBorder="1" applyAlignment="1" applyProtection="1">
      <alignment vertical="center"/>
      <protection hidden="1"/>
    </xf>
    <xf numFmtId="164" fontId="2" fillId="2" borderId="9" xfId="1" applyNumberFormat="1" applyFont="1" applyFill="1" applyBorder="1" applyAlignment="1" applyProtection="1">
      <alignment vertical="center"/>
      <protection hidden="1"/>
    </xf>
    <xf numFmtId="0" fontId="2" fillId="2" borderId="6" xfId="1" applyFont="1" applyFill="1" applyBorder="1" applyAlignment="1" applyProtection="1">
      <alignment vertical="center"/>
      <protection hidden="1"/>
    </xf>
    <xf numFmtId="170" fontId="2" fillId="2" borderId="13" xfId="1" applyNumberFormat="1" applyFont="1" applyFill="1" applyBorder="1" applyAlignment="1" applyProtection="1">
      <alignment vertical="center"/>
      <protection hidden="1"/>
    </xf>
    <xf numFmtId="169" fontId="3" fillId="2" borderId="13" xfId="1" applyNumberFormat="1" applyFont="1" applyFill="1" applyBorder="1" applyAlignment="1" applyProtection="1">
      <alignment vertical="center"/>
      <protection hidden="1"/>
    </xf>
    <xf numFmtId="167" fontId="2" fillId="2" borderId="1" xfId="1" applyNumberFormat="1" applyFont="1" applyFill="1" applyBorder="1" applyAlignment="1" applyProtection="1">
      <alignment vertical="center" wrapText="1"/>
      <protection hidden="1"/>
    </xf>
    <xf numFmtId="166" fontId="2" fillId="2" borderId="1" xfId="1" applyNumberFormat="1" applyFont="1" applyFill="1" applyBorder="1" applyAlignment="1" applyProtection="1">
      <alignment vertical="center"/>
      <protection hidden="1"/>
    </xf>
    <xf numFmtId="165" fontId="2" fillId="2" borderId="1" xfId="1" applyNumberFormat="1" applyFont="1" applyFill="1" applyBorder="1" applyAlignment="1" applyProtection="1">
      <alignment vertical="center"/>
      <protection hidden="1"/>
    </xf>
    <xf numFmtId="0" fontId="3" fillId="2" borderId="11" xfId="1" applyNumberFormat="1" applyFont="1" applyFill="1" applyBorder="1" applyAlignment="1" applyProtection="1">
      <alignment vertical="center" wrapText="1"/>
      <protection hidden="1"/>
    </xf>
    <xf numFmtId="0" fontId="3" fillId="2" borderId="1" xfId="1" applyNumberFormat="1" applyFont="1" applyFill="1" applyBorder="1" applyAlignment="1" applyProtection="1">
      <alignment vertical="center" wrapText="1"/>
      <protection hidden="1"/>
    </xf>
    <xf numFmtId="0" fontId="3" fillId="2" borderId="10" xfId="1" applyNumberFormat="1" applyFont="1" applyFill="1" applyBorder="1" applyAlignment="1" applyProtection="1">
      <alignment vertical="center" wrapText="1"/>
      <protection hidden="1"/>
    </xf>
    <xf numFmtId="164" fontId="3" fillId="2" borderId="10" xfId="1" applyNumberFormat="1" applyFont="1" applyFill="1" applyBorder="1" applyAlignment="1" applyProtection="1">
      <alignment vertical="center"/>
      <protection hidden="1"/>
    </xf>
    <xf numFmtId="164" fontId="3" fillId="2" borderId="1" xfId="1" applyNumberFormat="1" applyFont="1" applyFill="1" applyBorder="1" applyAlignment="1" applyProtection="1">
      <alignment vertical="center"/>
      <protection hidden="1"/>
    </xf>
    <xf numFmtId="164" fontId="3" fillId="2" borderId="9" xfId="1" applyNumberFormat="1" applyFont="1" applyFill="1" applyBorder="1" applyAlignment="1" applyProtection="1">
      <alignment vertical="center"/>
      <protection hidden="1"/>
    </xf>
    <xf numFmtId="0" fontId="2" fillId="2" borderId="2" xfId="1" applyNumberFormat="1" applyFont="1" applyFill="1" applyBorder="1" applyAlignment="1" applyProtection="1">
      <alignment vertical="center"/>
      <protection hidden="1"/>
    </xf>
    <xf numFmtId="0" fontId="3" fillId="2" borderId="2" xfId="1" applyNumberFormat="1" applyFont="1" applyFill="1" applyBorder="1" applyAlignment="1" applyProtection="1">
      <alignment vertical="center"/>
      <protection hidden="1"/>
    </xf>
    <xf numFmtId="0" fontId="3" fillId="2" borderId="5" xfId="1" applyNumberFormat="1" applyFont="1" applyFill="1" applyBorder="1" applyAlignment="1" applyProtection="1">
      <alignment vertical="center"/>
      <protection hidden="1"/>
    </xf>
    <xf numFmtId="0" fontId="3" fillId="2" borderId="3" xfId="1" applyNumberFormat="1" applyFont="1" applyFill="1" applyBorder="1" applyAlignment="1" applyProtection="1">
      <alignment vertical="center"/>
      <protection hidden="1"/>
    </xf>
    <xf numFmtId="0" fontId="4" fillId="2" borderId="4" xfId="1" applyNumberFormat="1" applyFont="1" applyFill="1" applyBorder="1" applyAlignment="1" applyProtection="1">
      <alignment vertical="center" wrapText="1"/>
      <protection hidden="1"/>
    </xf>
    <xf numFmtId="0" fontId="4" fillId="2" borderId="1" xfId="1" applyNumberFormat="1" applyFont="1" applyFill="1" applyBorder="1" applyAlignment="1" applyProtection="1">
      <alignment vertical="center" wrapText="1"/>
      <protection hidden="1"/>
    </xf>
    <xf numFmtId="0" fontId="3" fillId="2" borderId="1" xfId="1" applyNumberFormat="1" applyFont="1" applyFill="1" applyBorder="1" applyAlignment="1" applyProtection="1">
      <alignment vertical="center"/>
      <protection hidden="1"/>
    </xf>
    <xf numFmtId="165" fontId="3" fillId="2" borderId="3" xfId="1" applyNumberFormat="1" applyFont="1" applyFill="1" applyBorder="1" applyAlignment="1" applyProtection="1">
      <alignment vertical="center"/>
      <protection hidden="1"/>
    </xf>
    <xf numFmtId="164" fontId="3" fillId="2" borderId="2" xfId="1" applyNumberFormat="1" applyFont="1" applyFill="1" applyBorder="1" applyAlignment="1" applyProtection="1">
      <alignment vertical="center"/>
      <protection hidden="1"/>
    </xf>
    <xf numFmtId="0" fontId="5" fillId="2" borderId="0" xfId="1" applyFont="1" applyFill="1" applyAlignment="1" applyProtection="1">
      <alignment vertical="center"/>
      <protection hidden="1"/>
    </xf>
    <xf numFmtId="0" fontId="6" fillId="2" borderId="0" xfId="1" applyNumberFormat="1" applyFont="1" applyFill="1" applyAlignment="1" applyProtection="1">
      <alignment horizontal="center" vertical="center"/>
      <protection hidden="1"/>
    </xf>
    <xf numFmtId="0" fontId="5" fillId="2" borderId="0" xfId="1" applyFont="1" applyFill="1" applyAlignment="1">
      <alignment vertical="center"/>
    </xf>
    <xf numFmtId="164" fontId="3" fillId="2" borderId="24" xfId="1" applyNumberFormat="1" applyFont="1" applyFill="1" applyBorder="1" applyAlignment="1" applyProtection="1">
      <alignment vertical="center"/>
      <protection hidden="1"/>
    </xf>
    <xf numFmtId="0" fontId="2" fillId="2" borderId="0" xfId="1" applyFont="1" applyFill="1" applyAlignment="1" applyProtection="1">
      <alignment horizontal="right" vertical="center" wrapText="1"/>
      <protection hidden="1"/>
    </xf>
    <xf numFmtId="170" fontId="2" fillId="2" borderId="13" xfId="1" applyNumberFormat="1" applyFont="1" applyFill="1" applyBorder="1" applyAlignment="1" applyProtection="1">
      <alignment vertical="center"/>
      <protection hidden="1"/>
    </xf>
    <xf numFmtId="166" fontId="2" fillId="2" borderId="1" xfId="1" applyNumberFormat="1" applyFont="1" applyFill="1" applyBorder="1" applyAlignment="1" applyProtection="1">
      <alignment vertical="center"/>
      <protection hidden="1"/>
    </xf>
    <xf numFmtId="170" fontId="3" fillId="2" borderId="13" xfId="1" applyNumberFormat="1" applyFont="1" applyFill="1" applyBorder="1" applyAlignment="1" applyProtection="1">
      <alignment vertical="center"/>
      <protection hidden="1"/>
    </xf>
    <xf numFmtId="166" fontId="3" fillId="2" borderId="1" xfId="1" applyNumberFormat="1" applyFont="1" applyFill="1" applyBorder="1" applyAlignment="1" applyProtection="1">
      <alignment vertical="center"/>
      <protection hidden="1"/>
    </xf>
    <xf numFmtId="170" fontId="3" fillId="2" borderId="20" xfId="1" applyNumberFormat="1" applyFont="1" applyFill="1" applyBorder="1" applyAlignment="1" applyProtection="1">
      <alignment vertical="center"/>
      <protection hidden="1"/>
    </xf>
    <xf numFmtId="166" fontId="3" fillId="2" borderId="17" xfId="1" applyNumberFormat="1" applyFont="1" applyFill="1" applyBorder="1" applyAlignment="1" applyProtection="1">
      <alignment vertical="center"/>
      <protection hidden="1"/>
    </xf>
    <xf numFmtId="0" fontId="6" fillId="2" borderId="5" xfId="1" applyNumberFormat="1" applyFont="1" applyFill="1" applyBorder="1" applyAlignment="1" applyProtection="1">
      <alignment horizontal="center" vertical="center" wrapText="1"/>
      <protection hidden="1"/>
    </xf>
    <xf numFmtId="0" fontId="7" fillId="2" borderId="0" xfId="1" applyFont="1" applyFill="1" applyBorder="1" applyAlignment="1" applyProtection="1">
      <alignment vertical="center"/>
      <protection hidden="1"/>
    </xf>
    <xf numFmtId="0" fontId="7" fillId="2" borderId="1" xfId="1" applyNumberFormat="1" applyFont="1" applyFill="1" applyBorder="1" applyAlignment="1" applyProtection="1">
      <alignment horizontal="center" vertical="center" wrapText="1"/>
      <protection hidden="1"/>
    </xf>
    <xf numFmtId="0" fontId="7" fillId="2" borderId="10" xfId="1" applyNumberFormat="1" applyFont="1" applyFill="1" applyBorder="1" applyAlignment="1" applyProtection="1">
      <alignment horizontal="center" vertical="center" wrapText="1"/>
      <protection hidden="1"/>
    </xf>
    <xf numFmtId="0" fontId="7" fillId="2" borderId="3" xfId="1" applyNumberFormat="1" applyFont="1" applyFill="1" applyBorder="1" applyAlignment="1" applyProtection="1">
      <alignment horizontal="center" vertical="center" wrapText="1"/>
      <protection hidden="1"/>
    </xf>
    <xf numFmtId="0" fontId="7" fillId="2" borderId="4" xfId="1" applyNumberFormat="1" applyFont="1" applyFill="1" applyBorder="1" applyAlignment="1" applyProtection="1">
      <alignment horizontal="center" vertical="center" wrapText="1"/>
      <protection hidden="1"/>
    </xf>
    <xf numFmtId="0" fontId="7" fillId="2" borderId="0" xfId="1" applyFont="1" applyFill="1" applyAlignment="1" applyProtection="1">
      <alignment vertical="center"/>
      <protection hidden="1"/>
    </xf>
    <xf numFmtId="0" fontId="7" fillId="2" borderId="0" xfId="1" applyFont="1" applyFill="1" applyAlignment="1">
      <alignment vertical="center"/>
    </xf>
    <xf numFmtId="0" fontId="7" fillId="2" borderId="1" xfId="1" applyNumberFormat="1" applyFont="1" applyFill="1" applyBorder="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C231"/>
  <sheetViews>
    <sheetView showGridLines="0" tabSelected="1" topLeftCell="I10" zoomScale="99" zoomScaleNormal="99" workbookViewId="0">
      <selection activeCell="S17" sqref="S17"/>
    </sheetView>
  </sheetViews>
  <sheetFormatPr defaultColWidth="9.140625" defaultRowHeight="12.75"/>
  <cols>
    <col min="1" max="1" width="2.7109375" style="2" hidden="1" customWidth="1"/>
    <col min="2" max="8" width="0" style="2" hidden="1" customWidth="1"/>
    <col min="9" max="9" width="39.5703125" style="2" customWidth="1"/>
    <col min="10" max="10" width="0" style="2" hidden="1" customWidth="1"/>
    <col min="11" max="11" width="24.140625" style="2" customWidth="1"/>
    <col min="12" max="12" width="0" style="2" hidden="1" customWidth="1"/>
    <col min="13" max="13" width="10.140625" style="2" customWidth="1"/>
    <col min="14" max="14" width="0" style="2" hidden="1" customWidth="1"/>
    <col min="15" max="15" width="10.85546875" style="2" customWidth="1"/>
    <col min="16" max="16" width="3.42578125" style="2" customWidth="1"/>
    <col min="17" max="17" width="3.28515625" style="2" customWidth="1"/>
    <col min="18" max="18" width="0" style="2" hidden="1" customWidth="1"/>
    <col min="19" max="19" width="10.7109375" style="2" customWidth="1"/>
    <col min="20" max="20" width="11.140625" style="2" customWidth="1"/>
    <col min="21" max="21" width="11.42578125" style="2" customWidth="1"/>
    <col min="22" max="22" width="0" style="2" hidden="1" customWidth="1"/>
    <col min="23" max="23" width="9.28515625" style="2" customWidth="1"/>
    <col min="24" max="24" width="10.85546875" style="2" customWidth="1"/>
    <col min="25" max="25" width="10.42578125" style="2" customWidth="1"/>
    <col min="26" max="29" width="0" style="2" hidden="1" customWidth="1"/>
    <col min="30" max="256" width="9.140625" style="2" customWidth="1"/>
    <col min="257" max="16384" width="9.140625" style="2"/>
  </cols>
  <sheetData>
    <row r="1" spans="1:29" ht="70.5" customHeight="1">
      <c r="A1" s="1"/>
      <c r="B1" s="1"/>
      <c r="C1" s="1"/>
      <c r="D1" s="1"/>
      <c r="E1" s="1"/>
      <c r="F1" s="1"/>
      <c r="G1" s="1"/>
      <c r="H1" s="1"/>
      <c r="I1" s="1"/>
      <c r="J1" s="1"/>
      <c r="K1" s="1"/>
      <c r="L1" s="1"/>
      <c r="M1" s="1"/>
      <c r="N1" s="1"/>
      <c r="O1" s="1"/>
      <c r="P1" s="1"/>
      <c r="Q1" s="1"/>
      <c r="R1" s="1"/>
      <c r="S1" s="1"/>
      <c r="T1" s="1"/>
      <c r="U1" s="60" t="s">
        <v>402</v>
      </c>
      <c r="V1" s="60"/>
      <c r="W1" s="60"/>
      <c r="X1" s="60"/>
      <c r="Y1" s="60"/>
      <c r="Z1" s="1"/>
      <c r="AA1" s="1"/>
      <c r="AB1" s="1"/>
      <c r="AC1" s="1"/>
    </row>
    <row r="2" spans="1:29" s="58" customFormat="1" ht="42" customHeight="1">
      <c r="A2" s="56"/>
      <c r="B2" s="56"/>
      <c r="C2" s="57"/>
      <c r="D2" s="57"/>
      <c r="E2" s="57"/>
      <c r="F2" s="57"/>
      <c r="G2" s="57"/>
      <c r="H2" s="57"/>
      <c r="I2" s="67" t="s">
        <v>397</v>
      </c>
      <c r="J2" s="67"/>
      <c r="K2" s="67"/>
      <c r="L2" s="67"/>
      <c r="M2" s="67"/>
      <c r="N2" s="67"/>
      <c r="O2" s="67"/>
      <c r="P2" s="67"/>
      <c r="Q2" s="67"/>
      <c r="R2" s="67"/>
      <c r="S2" s="67"/>
      <c r="T2" s="67"/>
      <c r="U2" s="67"/>
      <c r="V2" s="67"/>
      <c r="W2" s="67"/>
      <c r="X2" s="67"/>
      <c r="Y2" s="67"/>
      <c r="Z2" s="57"/>
      <c r="AA2" s="57"/>
      <c r="AB2" s="57"/>
      <c r="AC2" s="57"/>
    </row>
    <row r="3" spans="1:29" s="74" customFormat="1" ht="18.75" customHeight="1">
      <c r="A3" s="68"/>
      <c r="B3" s="69" t="s">
        <v>388</v>
      </c>
      <c r="C3" s="69" t="s">
        <v>387</v>
      </c>
      <c r="D3" s="69"/>
      <c r="E3" s="69" t="s">
        <v>384</v>
      </c>
      <c r="F3" s="69" t="s">
        <v>386</v>
      </c>
      <c r="G3" s="69" t="s">
        <v>385</v>
      </c>
      <c r="H3" s="69"/>
      <c r="I3" s="69" t="s">
        <v>384</v>
      </c>
      <c r="J3" s="69" t="s">
        <v>383</v>
      </c>
      <c r="K3" s="69" t="s">
        <v>383</v>
      </c>
      <c r="L3" s="69" t="s">
        <v>382</v>
      </c>
      <c r="M3" s="69" t="s">
        <v>382</v>
      </c>
      <c r="N3" s="69" t="s">
        <v>381</v>
      </c>
      <c r="O3" s="70" t="s">
        <v>381</v>
      </c>
      <c r="P3" s="69" t="s">
        <v>380</v>
      </c>
      <c r="Q3" s="71" t="s">
        <v>379</v>
      </c>
      <c r="R3" s="72" t="s">
        <v>378</v>
      </c>
      <c r="S3" s="69" t="s">
        <v>377</v>
      </c>
      <c r="T3" s="69"/>
      <c r="U3" s="69"/>
      <c r="V3" s="69"/>
      <c r="W3" s="69"/>
      <c r="X3" s="69"/>
      <c r="Y3" s="69"/>
      <c r="Z3" s="68"/>
      <c r="AA3" s="73"/>
      <c r="AB3" s="73"/>
      <c r="AC3" s="73"/>
    </row>
    <row r="4" spans="1:29" s="74" customFormat="1" ht="29.25" customHeight="1">
      <c r="A4" s="68"/>
      <c r="B4" s="69"/>
      <c r="C4" s="69"/>
      <c r="D4" s="69"/>
      <c r="E4" s="69"/>
      <c r="F4" s="69"/>
      <c r="G4" s="69"/>
      <c r="H4" s="69"/>
      <c r="I4" s="69"/>
      <c r="J4" s="69"/>
      <c r="K4" s="69"/>
      <c r="L4" s="69"/>
      <c r="M4" s="69"/>
      <c r="N4" s="69"/>
      <c r="O4" s="70"/>
      <c r="P4" s="69"/>
      <c r="Q4" s="71"/>
      <c r="R4" s="72"/>
      <c r="S4" s="69" t="s">
        <v>392</v>
      </c>
      <c r="T4" s="69"/>
      <c r="U4" s="69" t="s">
        <v>393</v>
      </c>
      <c r="V4" s="69"/>
      <c r="W4" s="69" t="s">
        <v>389</v>
      </c>
      <c r="X4" s="69" t="s">
        <v>390</v>
      </c>
      <c r="Y4" s="69" t="s">
        <v>391</v>
      </c>
      <c r="Z4" s="68"/>
      <c r="AA4" s="73"/>
      <c r="AB4" s="73"/>
      <c r="AC4" s="73"/>
    </row>
    <row r="5" spans="1:29" s="74" customFormat="1" ht="78" customHeight="1">
      <c r="A5" s="68"/>
      <c r="B5" s="69"/>
      <c r="C5" s="69"/>
      <c r="D5" s="69"/>
      <c r="E5" s="69"/>
      <c r="F5" s="69"/>
      <c r="G5" s="69"/>
      <c r="H5" s="69"/>
      <c r="I5" s="69"/>
      <c r="J5" s="69"/>
      <c r="K5" s="69"/>
      <c r="L5" s="69"/>
      <c r="M5" s="69"/>
      <c r="N5" s="69"/>
      <c r="O5" s="70"/>
      <c r="P5" s="69"/>
      <c r="Q5" s="71"/>
      <c r="R5" s="72"/>
      <c r="S5" s="75" t="s">
        <v>376</v>
      </c>
      <c r="T5" s="75" t="s">
        <v>375</v>
      </c>
      <c r="U5" s="75" t="s">
        <v>376</v>
      </c>
      <c r="V5" s="75" t="s">
        <v>375</v>
      </c>
      <c r="W5" s="69"/>
      <c r="X5" s="69"/>
      <c r="Y5" s="69"/>
      <c r="Z5" s="68"/>
      <c r="AA5" s="73"/>
      <c r="AB5" s="73"/>
      <c r="AC5" s="73"/>
    </row>
    <row r="6" spans="1:29" ht="12.75" customHeight="1" thickBot="1">
      <c r="A6" s="1"/>
      <c r="B6" s="4">
        <v>1</v>
      </c>
      <c r="C6" s="4">
        <v>1</v>
      </c>
      <c r="D6" s="4"/>
      <c r="E6" s="4">
        <v>2</v>
      </c>
      <c r="F6" s="4">
        <v>3</v>
      </c>
      <c r="G6" s="4">
        <v>4</v>
      </c>
      <c r="H6" s="4"/>
      <c r="I6" s="5">
        <v>1</v>
      </c>
      <c r="J6" s="4">
        <v>5</v>
      </c>
      <c r="K6" s="5">
        <v>2</v>
      </c>
      <c r="L6" s="4">
        <v>6</v>
      </c>
      <c r="M6" s="5">
        <v>3</v>
      </c>
      <c r="N6" s="4">
        <v>7</v>
      </c>
      <c r="O6" s="5">
        <v>4</v>
      </c>
      <c r="P6" s="6">
        <v>5</v>
      </c>
      <c r="Q6" s="6">
        <v>6</v>
      </c>
      <c r="R6" s="4">
        <v>14</v>
      </c>
      <c r="S6" s="5">
        <v>7</v>
      </c>
      <c r="T6" s="5">
        <v>8</v>
      </c>
      <c r="U6" s="5">
        <v>9</v>
      </c>
      <c r="V6" s="4">
        <v>18</v>
      </c>
      <c r="W6" s="5">
        <v>10</v>
      </c>
      <c r="X6" s="5">
        <v>11</v>
      </c>
      <c r="Y6" s="5">
        <v>12</v>
      </c>
      <c r="Z6" s="1"/>
      <c r="AA6" s="1"/>
      <c r="AB6" s="1"/>
      <c r="AC6" s="1"/>
    </row>
    <row r="7" spans="1:29" ht="114" customHeight="1">
      <c r="A7" s="7"/>
      <c r="B7" s="65">
        <v>301010001</v>
      </c>
      <c r="C7" s="65"/>
      <c r="D7" s="8">
        <v>301010001</v>
      </c>
      <c r="E7" s="9" t="s">
        <v>371</v>
      </c>
      <c r="F7" s="10"/>
      <c r="G7" s="11" t="s">
        <v>368</v>
      </c>
      <c r="H7" s="12">
        <v>303090020</v>
      </c>
      <c r="I7" s="13" t="s">
        <v>371</v>
      </c>
      <c r="J7" s="14" t="s">
        <v>34</v>
      </c>
      <c r="K7" s="15" t="s">
        <v>1</v>
      </c>
      <c r="L7" s="16" t="s">
        <v>1</v>
      </c>
      <c r="M7" s="15" t="s">
        <v>1</v>
      </c>
      <c r="N7" s="16" t="s">
        <v>16</v>
      </c>
      <c r="O7" s="17" t="s">
        <v>1</v>
      </c>
      <c r="P7" s="66"/>
      <c r="Q7" s="66"/>
      <c r="R7" s="18">
        <v>0</v>
      </c>
      <c r="S7" s="19">
        <f>S8+S11</f>
        <v>1350</v>
      </c>
      <c r="T7" s="19">
        <f>T9+T11</f>
        <v>941.3</v>
      </c>
      <c r="U7" s="20">
        <f>U8+U10</f>
        <v>550</v>
      </c>
      <c r="V7" s="20">
        <f>V8+V10</f>
        <v>0</v>
      </c>
      <c r="W7" s="20">
        <f>W8+W10</f>
        <v>664</v>
      </c>
      <c r="X7" s="19">
        <f>X9+X11</f>
        <v>660</v>
      </c>
      <c r="Y7" s="20">
        <f>Y9+Y11</f>
        <v>660</v>
      </c>
      <c r="Z7" s="3"/>
      <c r="AA7" s="1"/>
      <c r="AB7" s="1"/>
      <c r="AC7" s="1"/>
    </row>
    <row r="8" spans="1:29" ht="81.75" customHeight="1">
      <c r="A8" s="7"/>
      <c r="B8" s="61">
        <v>303090024</v>
      </c>
      <c r="C8" s="61"/>
      <c r="D8" s="21">
        <v>301010001</v>
      </c>
      <c r="E8" s="22" t="s">
        <v>371</v>
      </c>
      <c r="F8" s="23"/>
      <c r="G8" s="24" t="s">
        <v>373</v>
      </c>
      <c r="H8" s="25">
        <v>303090024</v>
      </c>
      <c r="I8" s="26" t="s">
        <v>374</v>
      </c>
      <c r="J8" s="27" t="s">
        <v>4</v>
      </c>
      <c r="K8" s="28" t="s">
        <v>403</v>
      </c>
      <c r="L8" s="29" t="s">
        <v>372</v>
      </c>
      <c r="M8" s="28" t="s">
        <v>398</v>
      </c>
      <c r="N8" s="29" t="s">
        <v>2</v>
      </c>
      <c r="O8" s="30" t="s">
        <v>424</v>
      </c>
      <c r="P8" s="62"/>
      <c r="Q8" s="62"/>
      <c r="R8" s="31">
        <v>0</v>
      </c>
      <c r="S8" s="32">
        <v>400</v>
      </c>
      <c r="T8" s="32">
        <v>380.2</v>
      </c>
      <c r="U8" s="33">
        <v>0</v>
      </c>
      <c r="V8" s="31">
        <v>0</v>
      </c>
      <c r="W8" s="32">
        <v>0</v>
      </c>
      <c r="X8" s="32">
        <v>0</v>
      </c>
      <c r="Y8" s="34">
        <v>0</v>
      </c>
      <c r="Z8" s="35"/>
      <c r="AA8" s="1"/>
      <c r="AB8" s="1"/>
      <c r="AC8" s="1"/>
    </row>
    <row r="9" spans="1:29" ht="30" customHeight="1">
      <c r="A9" s="7"/>
      <c r="B9" s="36">
        <v>20205</v>
      </c>
      <c r="C9" s="37">
        <v>301010001</v>
      </c>
      <c r="D9" s="37">
        <v>301010001</v>
      </c>
      <c r="E9" s="22" t="s">
        <v>369</v>
      </c>
      <c r="F9" s="23">
        <v>303090024</v>
      </c>
      <c r="G9" s="24" t="s">
        <v>373</v>
      </c>
      <c r="H9" s="22">
        <v>303090024</v>
      </c>
      <c r="I9" s="26"/>
      <c r="J9" s="38" t="s">
        <v>4</v>
      </c>
      <c r="K9" s="28"/>
      <c r="L9" s="28" t="s">
        <v>372</v>
      </c>
      <c r="M9" s="28"/>
      <c r="N9" s="28" t="s">
        <v>2</v>
      </c>
      <c r="O9" s="28"/>
      <c r="P9" s="39">
        <v>13</v>
      </c>
      <c r="Q9" s="39">
        <v>1</v>
      </c>
      <c r="R9" s="40">
        <v>0</v>
      </c>
      <c r="S9" s="33">
        <v>400</v>
      </c>
      <c r="T9" s="33">
        <v>380.2</v>
      </c>
      <c r="U9" s="33">
        <v>0</v>
      </c>
      <c r="V9" s="40">
        <v>0</v>
      </c>
      <c r="W9" s="33">
        <v>0</v>
      </c>
      <c r="X9" s="33">
        <v>0</v>
      </c>
      <c r="Y9" s="34">
        <v>0</v>
      </c>
      <c r="Z9" s="35"/>
      <c r="AA9" s="1"/>
      <c r="AB9" s="1"/>
      <c r="AC9" s="1"/>
    </row>
    <row r="10" spans="1:29" ht="120" customHeight="1">
      <c r="A10" s="7"/>
      <c r="B10" s="61">
        <v>303090027</v>
      </c>
      <c r="C10" s="61"/>
      <c r="D10" s="21">
        <v>301010001</v>
      </c>
      <c r="E10" s="22" t="s">
        <v>371</v>
      </c>
      <c r="F10" s="23"/>
      <c r="G10" s="24" t="s">
        <v>368</v>
      </c>
      <c r="H10" s="25">
        <v>303090027</v>
      </c>
      <c r="I10" s="26" t="s">
        <v>370</v>
      </c>
      <c r="J10" s="27" t="s">
        <v>34</v>
      </c>
      <c r="K10" s="28" t="s">
        <v>450</v>
      </c>
      <c r="L10" s="29" t="s">
        <v>1</v>
      </c>
      <c r="M10" s="28" t="s">
        <v>1</v>
      </c>
      <c r="N10" s="29" t="s">
        <v>16</v>
      </c>
      <c r="O10" s="30" t="s">
        <v>449</v>
      </c>
      <c r="P10" s="62"/>
      <c r="Q10" s="62"/>
      <c r="R10" s="31">
        <v>0</v>
      </c>
      <c r="S10" s="32">
        <v>950</v>
      </c>
      <c r="T10" s="32">
        <v>561.1</v>
      </c>
      <c r="U10" s="33">
        <f>U11</f>
        <v>550</v>
      </c>
      <c r="V10" s="31">
        <v>0</v>
      </c>
      <c r="W10" s="32">
        <f>W11</f>
        <v>664</v>
      </c>
      <c r="X10" s="32">
        <f>X11</f>
        <v>660</v>
      </c>
      <c r="Y10" s="34">
        <f>Y11</f>
        <v>660</v>
      </c>
      <c r="Z10" s="35"/>
      <c r="AA10" s="1"/>
      <c r="AB10" s="1"/>
      <c r="AC10" s="1"/>
    </row>
    <row r="11" spans="1:29" ht="30" customHeight="1">
      <c r="A11" s="7"/>
      <c r="B11" s="36">
        <v>20205</v>
      </c>
      <c r="C11" s="37">
        <v>301010001</v>
      </c>
      <c r="D11" s="37">
        <v>301010001</v>
      </c>
      <c r="E11" s="22" t="s">
        <v>369</v>
      </c>
      <c r="F11" s="23">
        <v>303090027</v>
      </c>
      <c r="G11" s="24" t="s">
        <v>368</v>
      </c>
      <c r="H11" s="22">
        <v>303090027</v>
      </c>
      <c r="I11" s="26"/>
      <c r="J11" s="38" t="s">
        <v>34</v>
      </c>
      <c r="K11" s="28"/>
      <c r="L11" s="28"/>
      <c r="M11" s="28"/>
      <c r="N11" s="28" t="s">
        <v>16</v>
      </c>
      <c r="O11" s="28"/>
      <c r="P11" s="39">
        <v>10</v>
      </c>
      <c r="Q11" s="39">
        <v>1</v>
      </c>
      <c r="R11" s="40">
        <v>0</v>
      </c>
      <c r="S11" s="33">
        <v>950</v>
      </c>
      <c r="T11" s="33">
        <v>561.1</v>
      </c>
      <c r="U11" s="33">
        <v>550</v>
      </c>
      <c r="V11" s="40">
        <v>0</v>
      </c>
      <c r="W11" s="33">
        <v>664</v>
      </c>
      <c r="X11" s="33">
        <v>660</v>
      </c>
      <c r="Y11" s="34">
        <v>660</v>
      </c>
      <c r="Z11" s="35"/>
      <c r="AA11" s="1"/>
      <c r="AB11" s="1"/>
      <c r="AC11" s="1"/>
    </row>
    <row r="12" spans="1:29" ht="61.5" customHeight="1">
      <c r="A12" s="7"/>
      <c r="B12" s="63">
        <v>301010003</v>
      </c>
      <c r="C12" s="63"/>
      <c r="D12" s="21">
        <v>301010003</v>
      </c>
      <c r="E12" s="22" t="s">
        <v>349</v>
      </c>
      <c r="F12" s="23"/>
      <c r="G12" s="24" t="s">
        <v>346</v>
      </c>
      <c r="H12" s="25">
        <v>300000000</v>
      </c>
      <c r="I12" s="41" t="s">
        <v>349</v>
      </c>
      <c r="J12" s="27" t="s">
        <v>26</v>
      </c>
      <c r="K12" s="42" t="s">
        <v>1</v>
      </c>
      <c r="L12" s="29" t="s">
        <v>300</v>
      </c>
      <c r="M12" s="42" t="s">
        <v>1</v>
      </c>
      <c r="N12" s="29" t="s">
        <v>2</v>
      </c>
      <c r="O12" s="43" t="s">
        <v>1</v>
      </c>
      <c r="P12" s="64"/>
      <c r="Q12" s="64"/>
      <c r="R12" s="31">
        <v>0</v>
      </c>
      <c r="S12" s="44">
        <f t="shared" ref="S12:Y12" si="0">S14+S16+S18+S20+S22+S24+S26+S28</f>
        <v>12831.1</v>
      </c>
      <c r="T12" s="44">
        <f t="shared" si="0"/>
        <v>6520.2699999999995</v>
      </c>
      <c r="U12" s="44">
        <f t="shared" si="0"/>
        <v>29215.5</v>
      </c>
      <c r="V12" s="44">
        <f t="shared" si="0"/>
        <v>0</v>
      </c>
      <c r="W12" s="44">
        <f t="shared" si="0"/>
        <v>3852.4</v>
      </c>
      <c r="X12" s="44">
        <f t="shared" si="0"/>
        <v>430</v>
      </c>
      <c r="Y12" s="45">
        <f t="shared" si="0"/>
        <v>430</v>
      </c>
      <c r="Z12" s="3"/>
      <c r="AA12" s="1"/>
      <c r="AB12" s="1"/>
      <c r="AC12" s="1"/>
    </row>
    <row r="13" spans="1:29" ht="80.25" customHeight="1">
      <c r="A13" s="7"/>
      <c r="B13" s="61">
        <v>301010103</v>
      </c>
      <c r="C13" s="61"/>
      <c r="D13" s="21">
        <v>301010003</v>
      </c>
      <c r="E13" s="22" t="s">
        <v>349</v>
      </c>
      <c r="F13" s="23"/>
      <c r="G13" s="24" t="s">
        <v>366</v>
      </c>
      <c r="H13" s="25">
        <v>301010103</v>
      </c>
      <c r="I13" s="26" t="s">
        <v>367</v>
      </c>
      <c r="J13" s="27" t="s">
        <v>26</v>
      </c>
      <c r="K13" s="28" t="s">
        <v>410</v>
      </c>
      <c r="L13" s="29" t="s">
        <v>1</v>
      </c>
      <c r="M13" s="28" t="s">
        <v>1</v>
      </c>
      <c r="N13" s="29" t="s">
        <v>2</v>
      </c>
      <c r="O13" s="30" t="s">
        <v>2</v>
      </c>
      <c r="P13" s="62"/>
      <c r="Q13" s="62"/>
      <c r="R13" s="31">
        <v>0</v>
      </c>
      <c r="S13" s="32">
        <v>0</v>
      </c>
      <c r="T13" s="32">
        <v>0</v>
      </c>
      <c r="U13" s="33">
        <f>U14</f>
        <v>5556.3</v>
      </c>
      <c r="V13" s="33">
        <f>V14</f>
        <v>0</v>
      </c>
      <c r="W13" s="33">
        <f>W14</f>
        <v>0</v>
      </c>
      <c r="X13" s="33">
        <f>X14</f>
        <v>0</v>
      </c>
      <c r="Y13" s="33">
        <f>Y14</f>
        <v>0</v>
      </c>
      <c r="Z13" s="35"/>
      <c r="AA13" s="1"/>
      <c r="AB13" s="1"/>
      <c r="AC13" s="1"/>
    </row>
    <row r="14" spans="1:29" ht="30" customHeight="1">
      <c r="A14" s="7"/>
      <c r="B14" s="36">
        <v>20205</v>
      </c>
      <c r="C14" s="37">
        <v>301010003</v>
      </c>
      <c r="D14" s="37">
        <v>301010003</v>
      </c>
      <c r="E14" s="22" t="s">
        <v>347</v>
      </c>
      <c r="F14" s="23">
        <v>301010103</v>
      </c>
      <c r="G14" s="24" t="s">
        <v>366</v>
      </c>
      <c r="H14" s="22">
        <v>301010103</v>
      </c>
      <c r="I14" s="26"/>
      <c r="J14" s="38" t="s">
        <v>26</v>
      </c>
      <c r="K14" s="28"/>
      <c r="L14" s="28"/>
      <c r="M14" s="28"/>
      <c r="N14" s="28" t="s">
        <v>2</v>
      </c>
      <c r="O14" s="28"/>
      <c r="P14" s="39">
        <v>1</v>
      </c>
      <c r="Q14" s="39">
        <v>13</v>
      </c>
      <c r="R14" s="40">
        <v>0</v>
      </c>
      <c r="S14" s="33">
        <v>0</v>
      </c>
      <c r="T14" s="33">
        <v>0</v>
      </c>
      <c r="U14" s="33">
        <v>5556.3</v>
      </c>
      <c r="V14" s="40">
        <v>0</v>
      </c>
      <c r="W14" s="33">
        <v>0</v>
      </c>
      <c r="X14" s="33">
        <v>0</v>
      </c>
      <c r="Y14" s="34">
        <v>0</v>
      </c>
      <c r="Z14" s="35"/>
      <c r="AA14" s="1"/>
      <c r="AB14" s="1"/>
      <c r="AC14" s="1"/>
    </row>
    <row r="15" spans="1:29" ht="88.5" customHeight="1">
      <c r="A15" s="7"/>
      <c r="B15" s="61">
        <v>301010203</v>
      </c>
      <c r="C15" s="61"/>
      <c r="D15" s="21">
        <v>301010003</v>
      </c>
      <c r="E15" s="22" t="s">
        <v>349</v>
      </c>
      <c r="F15" s="23"/>
      <c r="G15" s="24" t="s">
        <v>364</v>
      </c>
      <c r="H15" s="25">
        <v>301010203</v>
      </c>
      <c r="I15" s="26" t="s">
        <v>365</v>
      </c>
      <c r="J15" s="27" t="s">
        <v>26</v>
      </c>
      <c r="K15" s="28" t="s">
        <v>451</v>
      </c>
      <c r="L15" s="29" t="s">
        <v>1</v>
      </c>
      <c r="M15" s="28" t="s">
        <v>1</v>
      </c>
      <c r="N15" s="29" t="s">
        <v>2</v>
      </c>
      <c r="O15" s="30" t="s">
        <v>2</v>
      </c>
      <c r="P15" s="62"/>
      <c r="Q15" s="62"/>
      <c r="R15" s="31">
        <v>0</v>
      </c>
      <c r="S15" s="32">
        <v>0</v>
      </c>
      <c r="T15" s="32">
        <v>0</v>
      </c>
      <c r="U15" s="33">
        <f>U16</f>
        <v>2244.8000000000002</v>
      </c>
      <c r="V15" s="33">
        <f>V16</f>
        <v>0</v>
      </c>
      <c r="W15" s="33">
        <f>W16</f>
        <v>0</v>
      </c>
      <c r="X15" s="33">
        <f>X16</f>
        <v>0</v>
      </c>
      <c r="Y15" s="33">
        <f>Y16</f>
        <v>0</v>
      </c>
      <c r="Z15" s="35"/>
      <c r="AA15" s="1"/>
      <c r="AB15" s="1"/>
      <c r="AC15" s="1"/>
    </row>
    <row r="16" spans="1:29" ht="30" customHeight="1">
      <c r="A16" s="7"/>
      <c r="B16" s="36">
        <v>20205</v>
      </c>
      <c r="C16" s="37">
        <v>301010003</v>
      </c>
      <c r="D16" s="37">
        <v>301010003</v>
      </c>
      <c r="E16" s="22" t="s">
        <v>347</v>
      </c>
      <c r="F16" s="23">
        <v>301010203</v>
      </c>
      <c r="G16" s="24" t="s">
        <v>364</v>
      </c>
      <c r="H16" s="22">
        <v>301010203</v>
      </c>
      <c r="I16" s="26"/>
      <c r="J16" s="38" t="s">
        <v>26</v>
      </c>
      <c r="K16" s="28"/>
      <c r="L16" s="28"/>
      <c r="M16" s="28"/>
      <c r="N16" s="28" t="s">
        <v>2</v>
      </c>
      <c r="O16" s="28"/>
      <c r="P16" s="39">
        <v>1</v>
      </c>
      <c r="Q16" s="39">
        <v>13</v>
      </c>
      <c r="R16" s="40">
        <v>0</v>
      </c>
      <c r="S16" s="33">
        <v>0</v>
      </c>
      <c r="T16" s="33">
        <v>0</v>
      </c>
      <c r="U16" s="33">
        <v>2244.8000000000002</v>
      </c>
      <c r="V16" s="40">
        <v>0</v>
      </c>
      <c r="W16" s="33">
        <v>0</v>
      </c>
      <c r="X16" s="33">
        <v>0</v>
      </c>
      <c r="Y16" s="34">
        <v>0</v>
      </c>
      <c r="Z16" s="35"/>
      <c r="AA16" s="1"/>
      <c r="AB16" s="1"/>
      <c r="AC16" s="1"/>
    </row>
    <row r="17" spans="1:29" ht="84.75" customHeight="1">
      <c r="A17" s="7"/>
      <c r="B17" s="61">
        <v>301010303</v>
      </c>
      <c r="C17" s="61"/>
      <c r="D17" s="21">
        <v>301010003</v>
      </c>
      <c r="E17" s="22" t="s">
        <v>349</v>
      </c>
      <c r="F17" s="23"/>
      <c r="G17" s="24" t="s">
        <v>362</v>
      </c>
      <c r="H17" s="25">
        <v>301010303</v>
      </c>
      <c r="I17" s="26" t="s">
        <v>363</v>
      </c>
      <c r="J17" s="27" t="s">
        <v>26</v>
      </c>
      <c r="K17" s="28" t="s">
        <v>410</v>
      </c>
      <c r="L17" s="29" t="s">
        <v>1</v>
      </c>
      <c r="M17" s="28" t="s">
        <v>1</v>
      </c>
      <c r="N17" s="29" t="s">
        <v>2</v>
      </c>
      <c r="O17" s="30" t="s">
        <v>424</v>
      </c>
      <c r="P17" s="62"/>
      <c r="Q17" s="62"/>
      <c r="R17" s="31">
        <v>0</v>
      </c>
      <c r="S17" s="32">
        <v>10396.9</v>
      </c>
      <c r="T17" s="32">
        <f>T18</f>
        <v>4848.87</v>
      </c>
      <c r="U17" s="33">
        <f>U18</f>
        <v>18218.3</v>
      </c>
      <c r="V17" s="31">
        <v>0</v>
      </c>
      <c r="W17" s="32">
        <f>W18</f>
        <v>3222.4</v>
      </c>
      <c r="X17" s="32">
        <v>0</v>
      </c>
      <c r="Y17" s="34">
        <v>0</v>
      </c>
      <c r="Z17" s="35"/>
      <c r="AA17" s="1"/>
      <c r="AB17" s="1"/>
      <c r="AC17" s="1"/>
    </row>
    <row r="18" spans="1:29" ht="30" customHeight="1">
      <c r="A18" s="7"/>
      <c r="B18" s="36">
        <v>20205</v>
      </c>
      <c r="C18" s="37">
        <v>301010003</v>
      </c>
      <c r="D18" s="37">
        <v>301010003</v>
      </c>
      <c r="E18" s="22" t="s">
        <v>347</v>
      </c>
      <c r="F18" s="23">
        <v>301010303</v>
      </c>
      <c r="G18" s="24" t="s">
        <v>362</v>
      </c>
      <c r="H18" s="22">
        <v>301010303</v>
      </c>
      <c r="I18" s="26"/>
      <c r="J18" s="38" t="s">
        <v>26</v>
      </c>
      <c r="K18" s="28"/>
      <c r="L18" s="28"/>
      <c r="M18" s="28"/>
      <c r="N18" s="28" t="s">
        <v>2</v>
      </c>
      <c r="O18" s="28"/>
      <c r="P18" s="39">
        <v>5</v>
      </c>
      <c r="Q18" s="39">
        <v>3</v>
      </c>
      <c r="R18" s="40">
        <v>0</v>
      </c>
      <c r="S18" s="33">
        <v>10396.9</v>
      </c>
      <c r="T18" s="33">
        <f>5578.7-729.83</f>
        <v>4848.87</v>
      </c>
      <c r="U18" s="33">
        <v>18218.3</v>
      </c>
      <c r="V18" s="40">
        <v>0</v>
      </c>
      <c r="W18" s="33">
        <v>3222.4</v>
      </c>
      <c r="X18" s="33">
        <v>0</v>
      </c>
      <c r="Y18" s="34">
        <v>0</v>
      </c>
      <c r="Z18" s="35"/>
      <c r="AA18" s="1"/>
      <c r="AB18" s="1"/>
      <c r="AC18" s="1"/>
    </row>
    <row r="19" spans="1:29" ht="72" customHeight="1">
      <c r="A19" s="7"/>
      <c r="B19" s="61">
        <v>302030043</v>
      </c>
      <c r="C19" s="61"/>
      <c r="D19" s="21">
        <v>301010003</v>
      </c>
      <c r="E19" s="22" t="s">
        <v>349</v>
      </c>
      <c r="F19" s="23"/>
      <c r="G19" s="24" t="s">
        <v>360</v>
      </c>
      <c r="H19" s="25">
        <v>302030043</v>
      </c>
      <c r="I19" s="26" t="s">
        <v>361</v>
      </c>
      <c r="J19" s="27" t="s">
        <v>359</v>
      </c>
      <c r="K19" s="28" t="s">
        <v>359</v>
      </c>
      <c r="L19" s="29" t="s">
        <v>358</v>
      </c>
      <c r="M19" s="28" t="s">
        <v>399</v>
      </c>
      <c r="N19" s="29" t="s">
        <v>357</v>
      </c>
      <c r="O19" s="30" t="s">
        <v>357</v>
      </c>
      <c r="P19" s="62"/>
      <c r="Q19" s="62"/>
      <c r="R19" s="31">
        <v>0</v>
      </c>
      <c r="S19" s="32">
        <v>2013.2</v>
      </c>
      <c r="T19" s="32">
        <v>1292.2</v>
      </c>
      <c r="U19" s="33">
        <f>U20</f>
        <v>2841.1</v>
      </c>
      <c r="V19" s="31">
        <v>0</v>
      </c>
      <c r="W19" s="32">
        <f>W20</f>
        <v>200</v>
      </c>
      <c r="X19" s="32">
        <f>X20</f>
        <v>0</v>
      </c>
      <c r="Y19" s="34">
        <v>0</v>
      </c>
      <c r="Z19" s="35"/>
      <c r="AA19" s="1"/>
      <c r="AB19" s="1"/>
      <c r="AC19" s="1"/>
    </row>
    <row r="20" spans="1:29" ht="30" customHeight="1">
      <c r="A20" s="7"/>
      <c r="B20" s="36">
        <v>20205</v>
      </c>
      <c r="C20" s="37">
        <v>301010003</v>
      </c>
      <c r="D20" s="37">
        <v>301010003</v>
      </c>
      <c r="E20" s="22" t="s">
        <v>347</v>
      </c>
      <c r="F20" s="23">
        <v>302030043</v>
      </c>
      <c r="G20" s="24" t="s">
        <v>360</v>
      </c>
      <c r="H20" s="22">
        <v>302030043</v>
      </c>
      <c r="I20" s="26"/>
      <c r="J20" s="38" t="s">
        <v>359</v>
      </c>
      <c r="K20" s="28"/>
      <c r="L20" s="28" t="s">
        <v>358</v>
      </c>
      <c r="M20" s="28"/>
      <c r="N20" s="28" t="s">
        <v>357</v>
      </c>
      <c r="O20" s="28"/>
      <c r="P20" s="39">
        <v>5</v>
      </c>
      <c r="Q20" s="39">
        <v>1</v>
      </c>
      <c r="R20" s="40">
        <v>0</v>
      </c>
      <c r="S20" s="33">
        <v>2013.2</v>
      </c>
      <c r="T20" s="33">
        <v>1292.2</v>
      </c>
      <c r="U20" s="33">
        <v>2841.1</v>
      </c>
      <c r="V20" s="40">
        <v>0</v>
      </c>
      <c r="W20" s="33">
        <v>200</v>
      </c>
      <c r="X20" s="33"/>
      <c r="Y20" s="34">
        <v>0</v>
      </c>
      <c r="Z20" s="35"/>
      <c r="AA20" s="1"/>
      <c r="AB20" s="1"/>
      <c r="AC20" s="1"/>
    </row>
    <row r="21" spans="1:29" ht="108.75" customHeight="1">
      <c r="A21" s="7"/>
      <c r="B21" s="61">
        <v>302030080</v>
      </c>
      <c r="C21" s="61"/>
      <c r="D21" s="21">
        <v>301010003</v>
      </c>
      <c r="E21" s="22" t="s">
        <v>349</v>
      </c>
      <c r="F21" s="23"/>
      <c r="G21" s="24" t="s">
        <v>355</v>
      </c>
      <c r="H21" s="25">
        <v>302030080</v>
      </c>
      <c r="I21" s="26" t="s">
        <v>356</v>
      </c>
      <c r="J21" s="27" t="s">
        <v>354</v>
      </c>
      <c r="K21" s="28" t="s">
        <v>411</v>
      </c>
      <c r="L21" s="29" t="s">
        <v>1</v>
      </c>
      <c r="M21" s="28" t="s">
        <v>1</v>
      </c>
      <c r="N21" s="29" t="s">
        <v>353</v>
      </c>
      <c r="O21" s="30" t="s">
        <v>353</v>
      </c>
      <c r="P21" s="62"/>
      <c r="Q21" s="62"/>
      <c r="R21" s="31">
        <v>0</v>
      </c>
      <c r="S21" s="32">
        <v>71</v>
      </c>
      <c r="T21" s="32">
        <v>68</v>
      </c>
      <c r="U21" s="33">
        <f>U22</f>
        <v>70</v>
      </c>
      <c r="V21" s="31">
        <v>0</v>
      </c>
      <c r="W21" s="32">
        <v>50</v>
      </c>
      <c r="X21" s="32">
        <f>X22</f>
        <v>50</v>
      </c>
      <c r="Y21" s="34">
        <f>Y22</f>
        <v>50</v>
      </c>
      <c r="Z21" s="35"/>
      <c r="AA21" s="1"/>
      <c r="AB21" s="1"/>
      <c r="AC21" s="1"/>
    </row>
    <row r="22" spans="1:29" ht="30" customHeight="1">
      <c r="A22" s="7"/>
      <c r="B22" s="36">
        <v>20205</v>
      </c>
      <c r="C22" s="37">
        <v>301010003</v>
      </c>
      <c r="D22" s="37">
        <v>301010003</v>
      </c>
      <c r="E22" s="22" t="s">
        <v>347</v>
      </c>
      <c r="F22" s="23">
        <v>302030080</v>
      </c>
      <c r="G22" s="24" t="s">
        <v>355</v>
      </c>
      <c r="H22" s="22">
        <v>302030080</v>
      </c>
      <c r="I22" s="26"/>
      <c r="J22" s="38" t="s">
        <v>354</v>
      </c>
      <c r="K22" s="28"/>
      <c r="L22" s="28"/>
      <c r="M22" s="28"/>
      <c r="N22" s="28" t="s">
        <v>353</v>
      </c>
      <c r="O22" s="28"/>
      <c r="P22" s="39">
        <v>1</v>
      </c>
      <c r="Q22" s="39">
        <v>13</v>
      </c>
      <c r="R22" s="40">
        <v>0</v>
      </c>
      <c r="S22" s="33">
        <v>71</v>
      </c>
      <c r="T22" s="33">
        <v>68</v>
      </c>
      <c r="U22" s="33">
        <v>70</v>
      </c>
      <c r="V22" s="40">
        <v>0</v>
      </c>
      <c r="W22" s="33">
        <v>50</v>
      </c>
      <c r="X22" s="33">
        <v>50</v>
      </c>
      <c r="Y22" s="34">
        <v>50</v>
      </c>
      <c r="Z22" s="35"/>
      <c r="AA22" s="1"/>
      <c r="AB22" s="1"/>
      <c r="AC22" s="1"/>
    </row>
    <row r="23" spans="1:29" ht="80.25" customHeight="1">
      <c r="A23" s="7"/>
      <c r="B23" s="61">
        <v>302030143</v>
      </c>
      <c r="C23" s="61"/>
      <c r="D23" s="21">
        <v>301010003</v>
      </c>
      <c r="E23" s="22" t="s">
        <v>349</v>
      </c>
      <c r="F23" s="23"/>
      <c r="G23" s="24" t="s">
        <v>352</v>
      </c>
      <c r="H23" s="25">
        <v>302030143</v>
      </c>
      <c r="I23" s="26" t="s">
        <v>412</v>
      </c>
      <c r="J23" s="27" t="s">
        <v>74</v>
      </c>
      <c r="K23" s="28" t="s">
        <v>74</v>
      </c>
      <c r="L23" s="29" t="s">
        <v>1</v>
      </c>
      <c r="M23" s="28" t="s">
        <v>1</v>
      </c>
      <c r="N23" s="29" t="s">
        <v>73</v>
      </c>
      <c r="O23" s="30" t="s">
        <v>73</v>
      </c>
      <c r="P23" s="62"/>
      <c r="Q23" s="62"/>
      <c r="R23" s="31">
        <v>0</v>
      </c>
      <c r="S23" s="32">
        <v>350</v>
      </c>
      <c r="T23" s="32">
        <v>311.2</v>
      </c>
      <c r="U23" s="33">
        <f>U24</f>
        <v>250</v>
      </c>
      <c r="V23" s="31">
        <v>0</v>
      </c>
      <c r="W23" s="32">
        <f>W24</f>
        <v>300</v>
      </c>
      <c r="X23" s="32">
        <f>X24</f>
        <v>300</v>
      </c>
      <c r="Y23" s="34">
        <f>Y24</f>
        <v>300</v>
      </c>
      <c r="Z23" s="35"/>
      <c r="AA23" s="1"/>
      <c r="AB23" s="1"/>
      <c r="AC23" s="1"/>
    </row>
    <row r="24" spans="1:29" ht="30" customHeight="1">
      <c r="A24" s="7"/>
      <c r="B24" s="36">
        <v>20205</v>
      </c>
      <c r="C24" s="37">
        <v>301010003</v>
      </c>
      <c r="D24" s="37">
        <v>301010003</v>
      </c>
      <c r="E24" s="22" t="s">
        <v>347</v>
      </c>
      <c r="F24" s="23">
        <v>302030143</v>
      </c>
      <c r="G24" s="24" t="s">
        <v>352</v>
      </c>
      <c r="H24" s="22">
        <v>302030143</v>
      </c>
      <c r="I24" s="26"/>
      <c r="J24" s="38" t="s">
        <v>74</v>
      </c>
      <c r="K24" s="28"/>
      <c r="L24" s="28"/>
      <c r="M24" s="28"/>
      <c r="N24" s="28" t="s">
        <v>73</v>
      </c>
      <c r="O24" s="28"/>
      <c r="P24" s="39">
        <v>5</v>
      </c>
      <c r="Q24" s="39">
        <v>1</v>
      </c>
      <c r="R24" s="40">
        <v>0</v>
      </c>
      <c r="S24" s="33">
        <v>350</v>
      </c>
      <c r="T24" s="33">
        <v>311.2</v>
      </c>
      <c r="U24" s="33">
        <v>250</v>
      </c>
      <c r="V24" s="40">
        <v>0</v>
      </c>
      <c r="W24" s="33">
        <v>300</v>
      </c>
      <c r="X24" s="33">
        <v>300</v>
      </c>
      <c r="Y24" s="34">
        <v>300</v>
      </c>
      <c r="Z24" s="35"/>
      <c r="AA24" s="1"/>
      <c r="AB24" s="1"/>
      <c r="AC24" s="1"/>
    </row>
    <row r="25" spans="1:29" ht="77.25" customHeight="1">
      <c r="A25" s="7"/>
      <c r="B25" s="61">
        <v>302030540</v>
      </c>
      <c r="C25" s="61"/>
      <c r="D25" s="21">
        <v>301010003</v>
      </c>
      <c r="E25" s="22" t="s">
        <v>349</v>
      </c>
      <c r="F25" s="23"/>
      <c r="G25" s="24" t="s">
        <v>350</v>
      </c>
      <c r="H25" s="25">
        <v>302030540</v>
      </c>
      <c r="I25" s="26" t="s">
        <v>351</v>
      </c>
      <c r="J25" s="27" t="s">
        <v>26</v>
      </c>
      <c r="K25" s="28" t="s">
        <v>410</v>
      </c>
      <c r="L25" s="29" t="s">
        <v>62</v>
      </c>
      <c r="M25" s="28" t="s">
        <v>400</v>
      </c>
      <c r="N25" s="29" t="s">
        <v>2</v>
      </c>
      <c r="O25" s="30" t="s">
        <v>2</v>
      </c>
      <c r="P25" s="62"/>
      <c r="Q25" s="62"/>
      <c r="R25" s="31">
        <v>0</v>
      </c>
      <c r="S25" s="32">
        <v>0</v>
      </c>
      <c r="T25" s="32">
        <v>0</v>
      </c>
      <c r="U25" s="33">
        <f>U26</f>
        <v>35</v>
      </c>
      <c r="V25" s="31">
        <v>0</v>
      </c>
      <c r="W25" s="32">
        <f>W26</f>
        <v>80</v>
      </c>
      <c r="X25" s="32">
        <f>X26</f>
        <v>80</v>
      </c>
      <c r="Y25" s="34">
        <f>Y26</f>
        <v>80</v>
      </c>
      <c r="Z25" s="35"/>
      <c r="AA25" s="1"/>
      <c r="AB25" s="1"/>
      <c r="AC25" s="1"/>
    </row>
    <row r="26" spans="1:29" ht="44.25" customHeight="1">
      <c r="A26" s="7"/>
      <c r="B26" s="36">
        <v>20205</v>
      </c>
      <c r="C26" s="37">
        <v>301010003</v>
      </c>
      <c r="D26" s="37">
        <v>301010003</v>
      </c>
      <c r="E26" s="22" t="s">
        <v>347</v>
      </c>
      <c r="F26" s="23">
        <v>302030540</v>
      </c>
      <c r="G26" s="24" t="s">
        <v>350</v>
      </c>
      <c r="H26" s="22">
        <v>302030540</v>
      </c>
      <c r="I26" s="26"/>
      <c r="J26" s="38" t="s">
        <v>26</v>
      </c>
      <c r="K26" s="28"/>
      <c r="L26" s="28" t="s">
        <v>62</v>
      </c>
      <c r="M26" s="28"/>
      <c r="N26" s="28" t="s">
        <v>2</v>
      </c>
      <c r="O26" s="28"/>
      <c r="P26" s="39">
        <v>10</v>
      </c>
      <c r="Q26" s="39">
        <v>6</v>
      </c>
      <c r="R26" s="40">
        <v>0</v>
      </c>
      <c r="S26" s="33">
        <v>0</v>
      </c>
      <c r="T26" s="33">
        <v>0</v>
      </c>
      <c r="U26" s="33">
        <v>35</v>
      </c>
      <c r="V26" s="40">
        <v>0</v>
      </c>
      <c r="W26" s="33">
        <v>80</v>
      </c>
      <c r="X26" s="33">
        <v>80</v>
      </c>
      <c r="Y26" s="34">
        <v>80</v>
      </c>
      <c r="Z26" s="35"/>
      <c r="AA26" s="1"/>
      <c r="AB26" s="1"/>
      <c r="AC26" s="1"/>
    </row>
    <row r="27" spans="1:29" ht="79.5" customHeight="1">
      <c r="A27" s="7"/>
      <c r="B27" s="61">
        <v>302050015</v>
      </c>
      <c r="C27" s="61"/>
      <c r="D27" s="21">
        <v>301010003</v>
      </c>
      <c r="E27" s="22" t="s">
        <v>349</v>
      </c>
      <c r="F27" s="23"/>
      <c r="G27" s="24" t="s">
        <v>346</v>
      </c>
      <c r="H27" s="25">
        <v>302050015</v>
      </c>
      <c r="I27" s="26" t="s">
        <v>348</v>
      </c>
      <c r="J27" s="27" t="s">
        <v>26</v>
      </c>
      <c r="K27" s="28" t="s">
        <v>410</v>
      </c>
      <c r="L27" s="29" t="s">
        <v>300</v>
      </c>
      <c r="M27" s="28" t="s">
        <v>401</v>
      </c>
      <c r="N27" s="29" t="s">
        <v>2</v>
      </c>
      <c r="O27" s="30" t="s">
        <v>2</v>
      </c>
      <c r="P27" s="62"/>
      <c r="Q27" s="62"/>
      <c r="R27" s="31">
        <v>0</v>
      </c>
      <c r="S27" s="32">
        <v>0</v>
      </c>
      <c r="T27" s="32">
        <v>0</v>
      </c>
      <c r="U27" s="33">
        <f>U28</f>
        <v>0</v>
      </c>
      <c r="V27" s="31">
        <v>0</v>
      </c>
      <c r="W27" s="32">
        <v>0</v>
      </c>
      <c r="X27" s="32">
        <v>0</v>
      </c>
      <c r="Y27" s="34">
        <v>0</v>
      </c>
      <c r="Z27" s="35"/>
      <c r="AA27" s="1"/>
      <c r="AB27" s="1"/>
      <c r="AC27" s="1"/>
    </row>
    <row r="28" spans="1:29" ht="30" customHeight="1">
      <c r="A28" s="7"/>
      <c r="B28" s="36">
        <v>20205</v>
      </c>
      <c r="C28" s="37">
        <v>301010003</v>
      </c>
      <c r="D28" s="37">
        <v>301010003</v>
      </c>
      <c r="E28" s="22" t="s">
        <v>347</v>
      </c>
      <c r="F28" s="23">
        <v>302050015</v>
      </c>
      <c r="G28" s="24" t="s">
        <v>346</v>
      </c>
      <c r="H28" s="22">
        <v>302050015</v>
      </c>
      <c r="I28" s="26"/>
      <c r="J28" s="38" t="s">
        <v>26</v>
      </c>
      <c r="K28" s="28"/>
      <c r="L28" s="28" t="s">
        <v>300</v>
      </c>
      <c r="M28" s="28"/>
      <c r="N28" s="28" t="s">
        <v>2</v>
      </c>
      <c r="O28" s="28"/>
      <c r="P28" s="39">
        <v>5</v>
      </c>
      <c r="Q28" s="39">
        <v>3</v>
      </c>
      <c r="R28" s="40">
        <v>0</v>
      </c>
      <c r="S28" s="33">
        <v>0</v>
      </c>
      <c r="T28" s="33">
        <v>0</v>
      </c>
      <c r="U28" s="33">
        <v>0</v>
      </c>
      <c r="V28" s="40">
        <v>0</v>
      </c>
      <c r="W28" s="33">
        <v>0</v>
      </c>
      <c r="X28" s="33">
        <v>0</v>
      </c>
      <c r="Y28" s="34">
        <v>0</v>
      </c>
      <c r="Z28" s="35"/>
      <c r="AA28" s="1"/>
      <c r="AB28" s="1"/>
      <c r="AC28" s="1"/>
    </row>
    <row r="29" spans="1:29" ht="238.5" customHeight="1">
      <c r="A29" s="7"/>
      <c r="B29" s="63">
        <v>301010005</v>
      </c>
      <c r="C29" s="63"/>
      <c r="D29" s="21">
        <v>301010005</v>
      </c>
      <c r="E29" s="22" t="s">
        <v>345</v>
      </c>
      <c r="F29" s="23"/>
      <c r="G29" s="24" t="s">
        <v>342</v>
      </c>
      <c r="H29" s="25">
        <v>304550910</v>
      </c>
      <c r="I29" s="41" t="s">
        <v>345</v>
      </c>
      <c r="J29" s="27" t="s">
        <v>25</v>
      </c>
      <c r="K29" s="42" t="s">
        <v>1</v>
      </c>
      <c r="L29" s="29" t="s">
        <v>1</v>
      </c>
      <c r="M29" s="42" t="s">
        <v>1</v>
      </c>
      <c r="N29" s="29" t="s">
        <v>24</v>
      </c>
      <c r="O29" s="43" t="s">
        <v>1</v>
      </c>
      <c r="P29" s="64"/>
      <c r="Q29" s="64"/>
      <c r="R29" s="31">
        <v>0</v>
      </c>
      <c r="S29" s="44">
        <v>60264.2</v>
      </c>
      <c r="T29" s="44">
        <v>24599.200000000001</v>
      </c>
      <c r="U29" s="45">
        <f>U30</f>
        <v>53781.2</v>
      </c>
      <c r="V29" s="31">
        <v>0</v>
      </c>
      <c r="W29" s="44">
        <v>32761.9</v>
      </c>
      <c r="X29" s="44">
        <f>X30</f>
        <v>34436.800000000003</v>
      </c>
      <c r="Y29" s="46">
        <f>Y30</f>
        <v>34904.400000000001</v>
      </c>
      <c r="Z29" s="35"/>
      <c r="AA29" s="1"/>
      <c r="AB29" s="1"/>
      <c r="AC29" s="1"/>
    </row>
    <row r="30" spans="1:29" ht="129.75" customHeight="1">
      <c r="A30" s="7"/>
      <c r="B30" s="61">
        <v>304550910</v>
      </c>
      <c r="C30" s="61"/>
      <c r="D30" s="21">
        <v>301010005</v>
      </c>
      <c r="E30" s="22" t="s">
        <v>345</v>
      </c>
      <c r="F30" s="23"/>
      <c r="G30" s="24" t="s">
        <v>342</v>
      </c>
      <c r="H30" s="25">
        <v>304550910</v>
      </c>
      <c r="I30" s="26" t="s">
        <v>344</v>
      </c>
      <c r="J30" s="27" t="s">
        <v>25</v>
      </c>
      <c r="K30" s="28" t="s">
        <v>25</v>
      </c>
      <c r="L30" s="29" t="s">
        <v>1</v>
      </c>
      <c r="M30" s="28" t="s">
        <v>1</v>
      </c>
      <c r="N30" s="29" t="s">
        <v>24</v>
      </c>
      <c r="O30" s="30" t="s">
        <v>24</v>
      </c>
      <c r="P30" s="62"/>
      <c r="Q30" s="62"/>
      <c r="R30" s="31">
        <v>0</v>
      </c>
      <c r="S30" s="32">
        <v>60264.2</v>
      </c>
      <c r="T30" s="32">
        <v>24599.200000000001</v>
      </c>
      <c r="U30" s="33">
        <f>U31</f>
        <v>53781.2</v>
      </c>
      <c r="V30" s="31">
        <v>0</v>
      </c>
      <c r="W30" s="32">
        <f>W31</f>
        <v>33193</v>
      </c>
      <c r="X30" s="32">
        <f>X31</f>
        <v>34436.800000000003</v>
      </c>
      <c r="Y30" s="34">
        <f>Y31</f>
        <v>34904.400000000001</v>
      </c>
      <c r="Z30" s="35"/>
      <c r="AA30" s="1"/>
      <c r="AB30" s="1"/>
      <c r="AC30" s="1"/>
    </row>
    <row r="31" spans="1:29" ht="30" customHeight="1">
      <c r="A31" s="7"/>
      <c r="B31" s="36">
        <v>20205</v>
      </c>
      <c r="C31" s="37">
        <v>301010005</v>
      </c>
      <c r="D31" s="37">
        <v>301010005</v>
      </c>
      <c r="E31" s="22" t="s">
        <v>343</v>
      </c>
      <c r="F31" s="23">
        <v>304550910</v>
      </c>
      <c r="G31" s="24" t="s">
        <v>342</v>
      </c>
      <c r="H31" s="22">
        <v>304550910</v>
      </c>
      <c r="I31" s="26"/>
      <c r="J31" s="38" t="s">
        <v>25</v>
      </c>
      <c r="K31" s="28"/>
      <c r="L31" s="28"/>
      <c r="M31" s="28"/>
      <c r="N31" s="28" t="s">
        <v>24</v>
      </c>
      <c r="O31" s="28"/>
      <c r="P31" s="39">
        <v>4</v>
      </c>
      <c r="Q31" s="39">
        <v>9</v>
      </c>
      <c r="R31" s="40">
        <v>0</v>
      </c>
      <c r="S31" s="33">
        <v>60264.2</v>
      </c>
      <c r="T31" s="33">
        <v>24599.200000000001</v>
      </c>
      <c r="U31" s="33">
        <v>53781.2</v>
      </c>
      <c r="V31" s="40">
        <v>0</v>
      </c>
      <c r="W31" s="33">
        <v>33193</v>
      </c>
      <c r="X31" s="33">
        <v>34436.800000000003</v>
      </c>
      <c r="Y31" s="34">
        <v>34904.400000000001</v>
      </c>
      <c r="Z31" s="35"/>
      <c r="AA31" s="1"/>
      <c r="AB31" s="1"/>
      <c r="AC31" s="1"/>
    </row>
    <row r="32" spans="1:29" ht="90" customHeight="1">
      <c r="A32" s="7"/>
      <c r="B32" s="63">
        <v>301010007</v>
      </c>
      <c r="C32" s="63"/>
      <c r="D32" s="21">
        <v>301010007</v>
      </c>
      <c r="E32" s="22" t="s">
        <v>341</v>
      </c>
      <c r="F32" s="23"/>
      <c r="G32" s="24" t="s">
        <v>338</v>
      </c>
      <c r="H32" s="25">
        <v>301100440</v>
      </c>
      <c r="I32" s="41" t="s">
        <v>341</v>
      </c>
      <c r="J32" s="27" t="s">
        <v>26</v>
      </c>
      <c r="K32" s="42" t="s">
        <v>1</v>
      </c>
      <c r="L32" s="29" t="s">
        <v>337</v>
      </c>
      <c r="M32" s="42" t="s">
        <v>1</v>
      </c>
      <c r="N32" s="29" t="s">
        <v>2</v>
      </c>
      <c r="O32" s="43" t="s">
        <v>1</v>
      </c>
      <c r="P32" s="64"/>
      <c r="Q32" s="64"/>
      <c r="R32" s="31">
        <v>0</v>
      </c>
      <c r="S32" s="44">
        <v>110</v>
      </c>
      <c r="T32" s="44">
        <v>110</v>
      </c>
      <c r="U32" s="45">
        <f>U33</f>
        <v>399</v>
      </c>
      <c r="V32" s="31">
        <v>0</v>
      </c>
      <c r="W32" s="44">
        <f>W33</f>
        <v>190</v>
      </c>
      <c r="X32" s="44">
        <f>X33</f>
        <v>190</v>
      </c>
      <c r="Y32" s="46">
        <f>Y33</f>
        <v>0</v>
      </c>
      <c r="Z32" s="35"/>
      <c r="AA32" s="1"/>
      <c r="AB32" s="1"/>
      <c r="AC32" s="1"/>
    </row>
    <row r="33" spans="1:29" ht="84.75" customHeight="1">
      <c r="A33" s="7"/>
      <c r="B33" s="61">
        <v>301100440</v>
      </c>
      <c r="C33" s="61"/>
      <c r="D33" s="21">
        <v>301010007</v>
      </c>
      <c r="E33" s="22" t="s">
        <v>341</v>
      </c>
      <c r="F33" s="23"/>
      <c r="G33" s="24" t="s">
        <v>338</v>
      </c>
      <c r="H33" s="25">
        <v>301100440</v>
      </c>
      <c r="I33" s="26" t="s">
        <v>340</v>
      </c>
      <c r="J33" s="27" t="s">
        <v>26</v>
      </c>
      <c r="K33" s="28" t="s">
        <v>26</v>
      </c>
      <c r="L33" s="29" t="s">
        <v>337</v>
      </c>
      <c r="M33" s="28" t="s">
        <v>337</v>
      </c>
      <c r="N33" s="29" t="s">
        <v>2</v>
      </c>
      <c r="O33" s="30" t="s">
        <v>2</v>
      </c>
      <c r="P33" s="62"/>
      <c r="Q33" s="62"/>
      <c r="R33" s="31">
        <v>0</v>
      </c>
      <c r="S33" s="32">
        <v>110</v>
      </c>
      <c r="T33" s="32">
        <v>110</v>
      </c>
      <c r="U33" s="33">
        <f>U34</f>
        <v>399</v>
      </c>
      <c r="V33" s="31">
        <v>0</v>
      </c>
      <c r="W33" s="32">
        <v>190</v>
      </c>
      <c r="X33" s="32">
        <f>X34</f>
        <v>190</v>
      </c>
      <c r="Y33" s="34">
        <f>Y34</f>
        <v>0</v>
      </c>
      <c r="Z33" s="35"/>
      <c r="AA33" s="1"/>
      <c r="AB33" s="1"/>
      <c r="AC33" s="1"/>
    </row>
    <row r="34" spans="1:29" ht="30" customHeight="1">
      <c r="A34" s="7"/>
      <c r="B34" s="36">
        <v>20205</v>
      </c>
      <c r="C34" s="37">
        <v>301010007</v>
      </c>
      <c r="D34" s="37">
        <v>301010007</v>
      </c>
      <c r="E34" s="22" t="s">
        <v>339</v>
      </c>
      <c r="F34" s="23">
        <v>301100440</v>
      </c>
      <c r="G34" s="24" t="s">
        <v>338</v>
      </c>
      <c r="H34" s="22">
        <v>301100440</v>
      </c>
      <c r="I34" s="26"/>
      <c r="J34" s="38" t="s">
        <v>26</v>
      </c>
      <c r="K34" s="28"/>
      <c r="L34" s="28" t="s">
        <v>337</v>
      </c>
      <c r="M34" s="28"/>
      <c r="N34" s="28" t="s">
        <v>2</v>
      </c>
      <c r="O34" s="28"/>
      <c r="P34" s="39">
        <v>3</v>
      </c>
      <c r="Q34" s="39">
        <v>14</v>
      </c>
      <c r="R34" s="40">
        <v>0</v>
      </c>
      <c r="S34" s="33">
        <v>110</v>
      </c>
      <c r="T34" s="33">
        <v>110</v>
      </c>
      <c r="U34" s="33">
        <v>399</v>
      </c>
      <c r="V34" s="40">
        <v>0</v>
      </c>
      <c r="W34" s="33">
        <v>190</v>
      </c>
      <c r="X34" s="33">
        <v>190</v>
      </c>
      <c r="Y34" s="34">
        <v>0</v>
      </c>
      <c r="Z34" s="35"/>
      <c r="AA34" s="1"/>
      <c r="AB34" s="1"/>
      <c r="AC34" s="1"/>
    </row>
    <row r="35" spans="1:29" ht="65.25" customHeight="1">
      <c r="A35" s="7"/>
      <c r="B35" s="63">
        <v>301010009</v>
      </c>
      <c r="C35" s="63"/>
      <c r="D35" s="21">
        <v>301010009</v>
      </c>
      <c r="E35" s="22" t="s">
        <v>334</v>
      </c>
      <c r="F35" s="23"/>
      <c r="G35" s="24" t="s">
        <v>331</v>
      </c>
      <c r="H35" s="25">
        <v>302070000</v>
      </c>
      <c r="I35" s="41" t="s">
        <v>334</v>
      </c>
      <c r="J35" s="27" t="s">
        <v>26</v>
      </c>
      <c r="K35" s="42" t="s">
        <v>1</v>
      </c>
      <c r="L35" s="29" t="s">
        <v>1</v>
      </c>
      <c r="M35" s="42" t="s">
        <v>1</v>
      </c>
      <c r="N35" s="29" t="s">
        <v>2</v>
      </c>
      <c r="O35" s="43" t="s">
        <v>1</v>
      </c>
      <c r="P35" s="64"/>
      <c r="Q35" s="64"/>
      <c r="R35" s="31">
        <v>0</v>
      </c>
      <c r="S35" s="44">
        <f>S36+S38</f>
        <v>992.90000000000009</v>
      </c>
      <c r="T35" s="44">
        <f>T36+T38</f>
        <v>992.8</v>
      </c>
      <c r="U35" s="45">
        <f>U37+U39</f>
        <v>2066.6</v>
      </c>
      <c r="V35" s="31">
        <v>0</v>
      </c>
      <c r="W35" s="44">
        <f>W37+W39</f>
        <v>1330</v>
      </c>
      <c r="X35" s="44">
        <f>X37+X39</f>
        <v>1330</v>
      </c>
      <c r="Y35" s="45">
        <f>Y37+Y39</f>
        <v>0</v>
      </c>
      <c r="Z35" s="3"/>
      <c r="AA35" s="1"/>
      <c r="AB35" s="1"/>
      <c r="AC35" s="1"/>
    </row>
    <row r="36" spans="1:29" ht="78" customHeight="1">
      <c r="A36" s="7"/>
      <c r="B36" s="61">
        <v>302070099</v>
      </c>
      <c r="C36" s="61"/>
      <c r="D36" s="21">
        <v>301010009</v>
      </c>
      <c r="E36" s="22" t="s">
        <v>334</v>
      </c>
      <c r="F36" s="23"/>
      <c r="G36" s="24" t="s">
        <v>335</v>
      </c>
      <c r="H36" s="25">
        <v>302070099</v>
      </c>
      <c r="I36" s="26" t="s">
        <v>336</v>
      </c>
      <c r="J36" s="27" t="s">
        <v>26</v>
      </c>
      <c r="K36" s="28" t="s">
        <v>410</v>
      </c>
      <c r="L36" s="29" t="s">
        <v>1</v>
      </c>
      <c r="M36" s="28" t="s">
        <v>1</v>
      </c>
      <c r="N36" s="29" t="s">
        <v>2</v>
      </c>
      <c r="O36" s="30" t="s">
        <v>2</v>
      </c>
      <c r="P36" s="62"/>
      <c r="Q36" s="62"/>
      <c r="R36" s="31">
        <v>0</v>
      </c>
      <c r="S36" s="32">
        <v>516.6</v>
      </c>
      <c r="T36" s="32">
        <v>516.6</v>
      </c>
      <c r="U36" s="33">
        <f>U37</f>
        <v>1185</v>
      </c>
      <c r="V36" s="31">
        <v>0</v>
      </c>
      <c r="W36" s="32">
        <f>W37</f>
        <v>330</v>
      </c>
      <c r="X36" s="32">
        <f>X37</f>
        <v>330</v>
      </c>
      <c r="Y36" s="34">
        <f>Y37</f>
        <v>0</v>
      </c>
      <c r="Z36" s="35"/>
      <c r="AA36" s="1"/>
      <c r="AB36" s="1"/>
      <c r="AC36" s="1"/>
    </row>
    <row r="37" spans="1:29" ht="30" customHeight="1">
      <c r="A37" s="7"/>
      <c r="B37" s="36">
        <v>20205</v>
      </c>
      <c r="C37" s="37">
        <v>301010009</v>
      </c>
      <c r="D37" s="37">
        <v>301010009</v>
      </c>
      <c r="E37" s="22" t="s">
        <v>332</v>
      </c>
      <c r="F37" s="23">
        <v>302070099</v>
      </c>
      <c r="G37" s="24" t="s">
        <v>335</v>
      </c>
      <c r="H37" s="22">
        <v>302070099</v>
      </c>
      <c r="I37" s="26"/>
      <c r="J37" s="38" t="s">
        <v>26</v>
      </c>
      <c r="K37" s="28"/>
      <c r="L37" s="28"/>
      <c r="M37" s="28"/>
      <c r="N37" s="28" t="s">
        <v>2</v>
      </c>
      <c r="O37" s="28"/>
      <c r="P37" s="39">
        <v>3</v>
      </c>
      <c r="Q37" s="39">
        <v>9</v>
      </c>
      <c r="R37" s="40">
        <v>0</v>
      </c>
      <c r="S37" s="33">
        <v>516.6</v>
      </c>
      <c r="T37" s="33">
        <v>516.6</v>
      </c>
      <c r="U37" s="33">
        <v>1185</v>
      </c>
      <c r="V37" s="40">
        <v>0</v>
      </c>
      <c r="W37" s="33">
        <v>330</v>
      </c>
      <c r="X37" s="33">
        <v>330</v>
      </c>
      <c r="Y37" s="34">
        <v>0</v>
      </c>
      <c r="Z37" s="35"/>
      <c r="AA37" s="1"/>
      <c r="AB37" s="1"/>
      <c r="AC37" s="1"/>
    </row>
    <row r="38" spans="1:29" ht="78.75" customHeight="1">
      <c r="A38" s="7"/>
      <c r="B38" s="61">
        <v>302070990</v>
      </c>
      <c r="C38" s="61"/>
      <c r="D38" s="21">
        <v>301010009</v>
      </c>
      <c r="E38" s="22" t="s">
        <v>334</v>
      </c>
      <c r="F38" s="23"/>
      <c r="G38" s="24" t="s">
        <v>331</v>
      </c>
      <c r="H38" s="25">
        <v>302070990</v>
      </c>
      <c r="I38" s="26" t="s">
        <v>333</v>
      </c>
      <c r="J38" s="27" t="s">
        <v>26</v>
      </c>
      <c r="K38" s="28" t="s">
        <v>410</v>
      </c>
      <c r="L38" s="29" t="s">
        <v>1</v>
      </c>
      <c r="M38" s="28" t="s">
        <v>1</v>
      </c>
      <c r="N38" s="29" t="s">
        <v>2</v>
      </c>
      <c r="O38" s="30" t="s">
        <v>2</v>
      </c>
      <c r="P38" s="62"/>
      <c r="Q38" s="62"/>
      <c r="R38" s="31">
        <v>0</v>
      </c>
      <c r="S38" s="32">
        <v>476.3</v>
      </c>
      <c r="T38" s="32">
        <v>476.2</v>
      </c>
      <c r="U38" s="33">
        <f>U39</f>
        <v>881.6</v>
      </c>
      <c r="V38" s="31">
        <v>0</v>
      </c>
      <c r="W38" s="32">
        <f>W39</f>
        <v>1000</v>
      </c>
      <c r="X38" s="32">
        <f>X39</f>
        <v>1000</v>
      </c>
      <c r="Y38" s="34">
        <f>Y39</f>
        <v>0</v>
      </c>
      <c r="Z38" s="35"/>
      <c r="AA38" s="1"/>
      <c r="AB38" s="1"/>
      <c r="AC38" s="1"/>
    </row>
    <row r="39" spans="1:29" ht="30" customHeight="1">
      <c r="A39" s="7"/>
      <c r="B39" s="36">
        <v>20205</v>
      </c>
      <c r="C39" s="37">
        <v>301010009</v>
      </c>
      <c r="D39" s="37">
        <v>301010009</v>
      </c>
      <c r="E39" s="22" t="s">
        <v>332</v>
      </c>
      <c r="F39" s="23">
        <v>302070990</v>
      </c>
      <c r="G39" s="24" t="s">
        <v>331</v>
      </c>
      <c r="H39" s="22">
        <v>302070990</v>
      </c>
      <c r="I39" s="26"/>
      <c r="J39" s="38" t="s">
        <v>26</v>
      </c>
      <c r="K39" s="28"/>
      <c r="L39" s="28"/>
      <c r="M39" s="28"/>
      <c r="N39" s="28" t="s">
        <v>2</v>
      </c>
      <c r="O39" s="28"/>
      <c r="P39" s="39">
        <v>3</v>
      </c>
      <c r="Q39" s="39">
        <v>9</v>
      </c>
      <c r="R39" s="40">
        <v>0</v>
      </c>
      <c r="S39" s="33">
        <v>476.3</v>
      </c>
      <c r="T39" s="33">
        <v>476.2</v>
      </c>
      <c r="U39" s="33">
        <v>881.6</v>
      </c>
      <c r="V39" s="40">
        <v>0</v>
      </c>
      <c r="W39" s="33">
        <v>1000</v>
      </c>
      <c r="X39" s="33">
        <v>1000</v>
      </c>
      <c r="Y39" s="34">
        <v>0</v>
      </c>
      <c r="Z39" s="35"/>
      <c r="AA39" s="1"/>
      <c r="AB39" s="1"/>
      <c r="AC39" s="1"/>
    </row>
    <row r="40" spans="1:29" ht="409.5" customHeight="1">
      <c r="A40" s="7"/>
      <c r="B40" s="63">
        <v>301010014</v>
      </c>
      <c r="C40" s="63"/>
      <c r="D40" s="21">
        <v>301010014</v>
      </c>
      <c r="E40" s="22" t="s">
        <v>319</v>
      </c>
      <c r="F40" s="23"/>
      <c r="G40" s="24" t="s">
        <v>316</v>
      </c>
      <c r="H40" s="25">
        <v>302110000</v>
      </c>
      <c r="I40" s="41" t="s">
        <v>319</v>
      </c>
      <c r="J40" s="27" t="s">
        <v>51</v>
      </c>
      <c r="K40" s="42" t="s">
        <v>1</v>
      </c>
      <c r="L40" s="29" t="s">
        <v>1</v>
      </c>
      <c r="M40" s="42" t="s">
        <v>1</v>
      </c>
      <c r="N40" s="29" t="s">
        <v>50</v>
      </c>
      <c r="O40" s="43" t="s">
        <v>1</v>
      </c>
      <c r="P40" s="64"/>
      <c r="Q40" s="64"/>
      <c r="R40" s="31">
        <v>0</v>
      </c>
      <c r="S40" s="44">
        <v>70117.399999999994</v>
      </c>
      <c r="T40" s="44">
        <v>62347</v>
      </c>
      <c r="U40" s="45">
        <v>53811.5</v>
      </c>
      <c r="V40" s="31">
        <v>0</v>
      </c>
      <c r="W40" s="44">
        <v>3139.1</v>
      </c>
      <c r="X40" s="44">
        <v>3252.6</v>
      </c>
      <c r="Y40" s="46">
        <v>0</v>
      </c>
      <c r="Z40" s="35"/>
      <c r="AA40" s="1"/>
      <c r="AB40" s="1"/>
      <c r="AC40" s="1"/>
    </row>
    <row r="41" spans="1:29" ht="87.75" customHeight="1">
      <c r="A41" s="7"/>
      <c r="B41" s="61">
        <v>302110003</v>
      </c>
      <c r="C41" s="61"/>
      <c r="D41" s="21">
        <v>301010014</v>
      </c>
      <c r="E41" s="22" t="s">
        <v>319</v>
      </c>
      <c r="F41" s="23"/>
      <c r="G41" s="24" t="s">
        <v>329</v>
      </c>
      <c r="H41" s="25">
        <v>302110003</v>
      </c>
      <c r="I41" s="26" t="s">
        <v>330</v>
      </c>
      <c r="J41" s="27" t="s">
        <v>4</v>
      </c>
      <c r="K41" s="28" t="s">
        <v>4</v>
      </c>
      <c r="L41" s="29" t="s">
        <v>56</v>
      </c>
      <c r="M41" s="28" t="s">
        <v>56</v>
      </c>
      <c r="N41" s="29" t="s">
        <v>2</v>
      </c>
      <c r="O41" s="30" t="s">
        <v>2</v>
      </c>
      <c r="P41" s="62"/>
      <c r="Q41" s="62"/>
      <c r="R41" s="31">
        <v>0</v>
      </c>
      <c r="S41" s="32">
        <v>20236.2</v>
      </c>
      <c r="T41" s="32">
        <f>T42</f>
        <v>16902.87</v>
      </c>
      <c r="U41" s="33">
        <f>U42</f>
        <v>35714.400000000001</v>
      </c>
      <c r="V41" s="31">
        <v>0</v>
      </c>
      <c r="W41" s="32">
        <v>0</v>
      </c>
      <c r="X41" s="32">
        <f>X42</f>
        <v>16720.400000000001</v>
      </c>
      <c r="Y41" s="34">
        <f>Y42</f>
        <v>16720.400000000001</v>
      </c>
      <c r="Z41" s="35"/>
      <c r="AA41" s="1"/>
      <c r="AB41" s="1"/>
      <c r="AC41" s="1"/>
    </row>
    <row r="42" spans="1:29" ht="30" customHeight="1">
      <c r="A42" s="7"/>
      <c r="B42" s="36">
        <v>20205</v>
      </c>
      <c r="C42" s="37">
        <v>301010014</v>
      </c>
      <c r="D42" s="37">
        <v>301010014</v>
      </c>
      <c r="E42" s="22" t="s">
        <v>317</v>
      </c>
      <c r="F42" s="23">
        <v>302110003</v>
      </c>
      <c r="G42" s="24" t="s">
        <v>329</v>
      </c>
      <c r="H42" s="22">
        <v>302110003</v>
      </c>
      <c r="I42" s="26"/>
      <c r="J42" s="38" t="s">
        <v>4</v>
      </c>
      <c r="K42" s="28"/>
      <c r="L42" s="28" t="s">
        <v>56</v>
      </c>
      <c r="M42" s="28"/>
      <c r="N42" s="28" t="s">
        <v>2</v>
      </c>
      <c r="O42" s="28"/>
      <c r="P42" s="39">
        <v>7</v>
      </c>
      <c r="Q42" s="39">
        <v>1</v>
      </c>
      <c r="R42" s="40">
        <v>0</v>
      </c>
      <c r="S42" s="33">
        <v>20236.2</v>
      </c>
      <c r="T42" s="33">
        <f>17632.7-729.83</f>
        <v>16902.87</v>
      </c>
      <c r="U42" s="33">
        <v>35714.400000000001</v>
      </c>
      <c r="V42" s="40">
        <v>0</v>
      </c>
      <c r="W42" s="33">
        <v>0</v>
      </c>
      <c r="X42" s="33">
        <v>16720.400000000001</v>
      </c>
      <c r="Y42" s="34">
        <v>16720.400000000001</v>
      </c>
      <c r="Z42" s="35"/>
      <c r="AA42" s="1"/>
      <c r="AB42" s="1"/>
      <c r="AC42" s="1"/>
    </row>
    <row r="43" spans="1:29" ht="197.25" customHeight="1">
      <c r="A43" s="7"/>
      <c r="B43" s="61">
        <v>302110007</v>
      </c>
      <c r="C43" s="61"/>
      <c r="D43" s="21">
        <v>301010014</v>
      </c>
      <c r="E43" s="22" t="s">
        <v>319</v>
      </c>
      <c r="F43" s="23"/>
      <c r="G43" s="24" t="s">
        <v>327</v>
      </c>
      <c r="H43" s="25">
        <v>302110007</v>
      </c>
      <c r="I43" s="26" t="s">
        <v>328</v>
      </c>
      <c r="J43" s="27" t="s">
        <v>326</v>
      </c>
      <c r="K43" s="28" t="s">
        <v>326</v>
      </c>
      <c r="L43" s="29" t="s">
        <v>1</v>
      </c>
      <c r="M43" s="28" t="s">
        <v>1</v>
      </c>
      <c r="N43" s="29" t="s">
        <v>325</v>
      </c>
      <c r="O43" s="30" t="s">
        <v>325</v>
      </c>
      <c r="P43" s="62"/>
      <c r="Q43" s="62"/>
      <c r="R43" s="31">
        <v>0</v>
      </c>
      <c r="S43" s="32">
        <v>2445.5</v>
      </c>
      <c r="T43" s="32">
        <v>2277</v>
      </c>
      <c r="U43" s="33">
        <v>3007.4</v>
      </c>
      <c r="V43" s="31">
        <v>0</v>
      </c>
      <c r="W43" s="32">
        <f>W44</f>
        <v>2861.6</v>
      </c>
      <c r="X43" s="32">
        <f>X44</f>
        <v>2827.3</v>
      </c>
      <c r="Y43" s="34">
        <f>Y44</f>
        <v>2948.2</v>
      </c>
      <c r="Z43" s="35"/>
      <c r="AA43" s="1"/>
      <c r="AB43" s="1"/>
      <c r="AC43" s="1"/>
    </row>
    <row r="44" spans="1:29" ht="30" customHeight="1">
      <c r="A44" s="7"/>
      <c r="B44" s="36">
        <v>20205</v>
      </c>
      <c r="C44" s="37">
        <v>301010014</v>
      </c>
      <c r="D44" s="37">
        <v>301010014</v>
      </c>
      <c r="E44" s="22" t="s">
        <v>317</v>
      </c>
      <c r="F44" s="23">
        <v>302110007</v>
      </c>
      <c r="G44" s="24" t="s">
        <v>327</v>
      </c>
      <c r="H44" s="22">
        <v>302110007</v>
      </c>
      <c r="I44" s="26"/>
      <c r="J44" s="38" t="s">
        <v>326</v>
      </c>
      <c r="K44" s="28"/>
      <c r="L44" s="28"/>
      <c r="M44" s="28"/>
      <c r="N44" s="28" t="s">
        <v>325</v>
      </c>
      <c r="O44" s="28"/>
      <c r="P44" s="39">
        <v>7</v>
      </c>
      <c r="Q44" s="39">
        <v>2</v>
      </c>
      <c r="R44" s="40">
        <v>0</v>
      </c>
      <c r="S44" s="33">
        <v>2445.5</v>
      </c>
      <c r="T44" s="33">
        <v>2277</v>
      </c>
      <c r="U44" s="33">
        <v>3007.4</v>
      </c>
      <c r="V44" s="40">
        <v>0</v>
      </c>
      <c r="W44" s="33">
        <v>2861.6</v>
      </c>
      <c r="X44" s="33">
        <v>2827.3</v>
      </c>
      <c r="Y44" s="34">
        <v>2948.2</v>
      </c>
      <c r="Z44" s="35"/>
      <c r="AA44" s="1"/>
      <c r="AB44" s="1"/>
      <c r="AC44" s="1"/>
    </row>
    <row r="45" spans="1:29" ht="81" customHeight="1">
      <c r="A45" s="7"/>
      <c r="B45" s="61">
        <v>302110050</v>
      </c>
      <c r="C45" s="61"/>
      <c r="D45" s="21">
        <v>301010014</v>
      </c>
      <c r="E45" s="22" t="s">
        <v>319</v>
      </c>
      <c r="F45" s="23"/>
      <c r="G45" s="24" t="s">
        <v>323</v>
      </c>
      <c r="H45" s="25">
        <v>302110050</v>
      </c>
      <c r="I45" s="26" t="s">
        <v>324</v>
      </c>
      <c r="J45" s="27" t="s">
        <v>4</v>
      </c>
      <c r="K45" s="28" t="s">
        <v>4</v>
      </c>
      <c r="L45" s="29" t="s">
        <v>322</v>
      </c>
      <c r="M45" s="28" t="s">
        <v>322</v>
      </c>
      <c r="N45" s="29" t="s">
        <v>2</v>
      </c>
      <c r="O45" s="30" t="s">
        <v>2</v>
      </c>
      <c r="P45" s="62"/>
      <c r="Q45" s="62"/>
      <c r="R45" s="31">
        <v>0</v>
      </c>
      <c r="S45" s="32">
        <v>42147.1</v>
      </c>
      <c r="T45" s="32">
        <f>T46</f>
        <v>33422.869999999995</v>
      </c>
      <c r="U45" s="33">
        <f>U46</f>
        <v>26143.600000000002</v>
      </c>
      <c r="V45" s="31">
        <v>0</v>
      </c>
      <c r="W45" s="32">
        <f>W46</f>
        <v>30246.799999999999</v>
      </c>
      <c r="X45" s="32">
        <f>X46</f>
        <v>24651.3</v>
      </c>
      <c r="Y45" s="34">
        <f>Y46</f>
        <v>30978.2</v>
      </c>
      <c r="Z45" s="35"/>
      <c r="AA45" s="1"/>
      <c r="AB45" s="1"/>
      <c r="AC45" s="1"/>
    </row>
    <row r="46" spans="1:29" ht="30" customHeight="1">
      <c r="A46" s="7"/>
      <c r="B46" s="36">
        <v>20205</v>
      </c>
      <c r="C46" s="37">
        <v>301010014</v>
      </c>
      <c r="D46" s="37">
        <v>301010014</v>
      </c>
      <c r="E46" s="22" t="s">
        <v>317</v>
      </c>
      <c r="F46" s="23">
        <v>302110050</v>
      </c>
      <c r="G46" s="24" t="s">
        <v>323</v>
      </c>
      <c r="H46" s="22">
        <v>302110050</v>
      </c>
      <c r="I46" s="26"/>
      <c r="J46" s="38" t="s">
        <v>4</v>
      </c>
      <c r="K46" s="28"/>
      <c r="L46" s="28" t="s">
        <v>322</v>
      </c>
      <c r="M46" s="28"/>
      <c r="N46" s="28" t="s">
        <v>2</v>
      </c>
      <c r="O46" s="28"/>
      <c r="P46" s="39">
        <v>7</v>
      </c>
      <c r="Q46" s="39">
        <v>2</v>
      </c>
      <c r="R46" s="40">
        <v>0</v>
      </c>
      <c r="S46" s="33">
        <v>42147.1</v>
      </c>
      <c r="T46" s="33">
        <f>37152.7-3000-729.83</f>
        <v>33422.869999999995</v>
      </c>
      <c r="U46" s="33">
        <f>25255.4+888.2</f>
        <v>26143.600000000002</v>
      </c>
      <c r="V46" s="40">
        <v>0</v>
      </c>
      <c r="W46" s="33">
        <v>30246.799999999999</v>
      </c>
      <c r="X46" s="33">
        <v>24651.3</v>
      </c>
      <c r="Y46" s="34">
        <v>30978.2</v>
      </c>
      <c r="Z46" s="35"/>
      <c r="AA46" s="1"/>
      <c r="AB46" s="1"/>
      <c r="AC46" s="1"/>
    </row>
    <row r="47" spans="1:29" ht="98.25" customHeight="1">
      <c r="A47" s="7"/>
      <c r="B47" s="61">
        <v>302110103</v>
      </c>
      <c r="C47" s="61"/>
      <c r="D47" s="21">
        <v>301010014</v>
      </c>
      <c r="E47" s="22" t="s">
        <v>319</v>
      </c>
      <c r="F47" s="23"/>
      <c r="G47" s="24" t="s">
        <v>320</v>
      </c>
      <c r="H47" s="25">
        <v>302110103</v>
      </c>
      <c r="I47" s="26" t="s">
        <v>321</v>
      </c>
      <c r="J47" s="27" t="s">
        <v>22</v>
      </c>
      <c r="K47" s="28" t="s">
        <v>22</v>
      </c>
      <c r="L47" s="29" t="s">
        <v>1</v>
      </c>
      <c r="M47" s="28" t="s">
        <v>1</v>
      </c>
      <c r="N47" s="29" t="s">
        <v>21</v>
      </c>
      <c r="O47" s="30" t="s">
        <v>21</v>
      </c>
      <c r="P47" s="62"/>
      <c r="Q47" s="62"/>
      <c r="R47" s="31">
        <v>0</v>
      </c>
      <c r="S47" s="32">
        <v>5279.4</v>
      </c>
      <c r="T47" s="32">
        <f>T48</f>
        <v>4545.57</v>
      </c>
      <c r="U47" s="33">
        <v>5448.8</v>
      </c>
      <c r="V47" s="31">
        <v>0</v>
      </c>
      <c r="W47" s="32">
        <f>W48</f>
        <v>5608</v>
      </c>
      <c r="X47" s="32">
        <f>X48</f>
        <v>5497.6</v>
      </c>
      <c r="Y47" s="34">
        <f>Y48</f>
        <v>5513.1</v>
      </c>
      <c r="Z47" s="35"/>
      <c r="AA47" s="1"/>
      <c r="AB47" s="1"/>
      <c r="AC47" s="1"/>
    </row>
    <row r="48" spans="1:29" ht="30" customHeight="1">
      <c r="A48" s="7"/>
      <c r="B48" s="36">
        <v>20205</v>
      </c>
      <c r="C48" s="37">
        <v>301010014</v>
      </c>
      <c r="D48" s="37">
        <v>301010014</v>
      </c>
      <c r="E48" s="22" t="s">
        <v>317</v>
      </c>
      <c r="F48" s="23">
        <v>302110103</v>
      </c>
      <c r="G48" s="24" t="s">
        <v>320</v>
      </c>
      <c r="H48" s="22">
        <v>302110103</v>
      </c>
      <c r="I48" s="26"/>
      <c r="J48" s="38" t="s">
        <v>22</v>
      </c>
      <c r="K48" s="28"/>
      <c r="L48" s="28"/>
      <c r="M48" s="28"/>
      <c r="N48" s="28" t="s">
        <v>21</v>
      </c>
      <c r="O48" s="28"/>
      <c r="P48" s="39">
        <v>7</v>
      </c>
      <c r="Q48" s="39">
        <v>2</v>
      </c>
      <c r="R48" s="40">
        <v>0</v>
      </c>
      <c r="S48" s="33">
        <v>5279.4</v>
      </c>
      <c r="T48" s="33">
        <f>5275.4-729.83</f>
        <v>4545.57</v>
      </c>
      <c r="U48" s="33">
        <v>5448.8</v>
      </c>
      <c r="V48" s="40">
        <v>0</v>
      </c>
      <c r="W48" s="33">
        <v>5608</v>
      </c>
      <c r="X48" s="33">
        <v>5497.6</v>
      </c>
      <c r="Y48" s="34">
        <v>5513.1</v>
      </c>
      <c r="Z48" s="35"/>
      <c r="AA48" s="1"/>
      <c r="AB48" s="1"/>
      <c r="AC48" s="1"/>
    </row>
    <row r="49" spans="1:29" ht="135.75" customHeight="1">
      <c r="A49" s="7"/>
      <c r="B49" s="61">
        <v>302110108</v>
      </c>
      <c r="C49" s="61"/>
      <c r="D49" s="21">
        <v>301010014</v>
      </c>
      <c r="E49" s="22" t="s">
        <v>319</v>
      </c>
      <c r="F49" s="23"/>
      <c r="G49" s="24" t="s">
        <v>316</v>
      </c>
      <c r="H49" s="25">
        <v>302110108</v>
      </c>
      <c r="I49" s="26" t="s">
        <v>318</v>
      </c>
      <c r="J49" s="27" t="s">
        <v>51</v>
      </c>
      <c r="K49" s="28" t="s">
        <v>51</v>
      </c>
      <c r="L49" s="29" t="s">
        <v>1</v>
      </c>
      <c r="M49" s="28" t="s">
        <v>1</v>
      </c>
      <c r="N49" s="29" t="s">
        <v>50</v>
      </c>
      <c r="O49" s="30" t="s">
        <v>50</v>
      </c>
      <c r="P49" s="62"/>
      <c r="Q49" s="62"/>
      <c r="R49" s="31">
        <v>0</v>
      </c>
      <c r="S49" s="32">
        <v>9.1999999999999993</v>
      </c>
      <c r="T49" s="32">
        <v>9.1999999999999993</v>
      </c>
      <c r="U49" s="33">
        <v>11.5</v>
      </c>
      <c r="V49" s="31">
        <v>0</v>
      </c>
      <c r="W49" s="32">
        <f>W50</f>
        <v>34.5</v>
      </c>
      <c r="X49" s="32">
        <f>X50</f>
        <v>34.5</v>
      </c>
      <c r="Y49" s="34">
        <f>Y50</f>
        <v>34.5</v>
      </c>
      <c r="Z49" s="35"/>
      <c r="AA49" s="1"/>
      <c r="AB49" s="1"/>
      <c r="AC49" s="1"/>
    </row>
    <row r="50" spans="1:29" ht="30" customHeight="1">
      <c r="A50" s="7"/>
      <c r="B50" s="36">
        <v>20205</v>
      </c>
      <c r="C50" s="37">
        <v>301010014</v>
      </c>
      <c r="D50" s="37">
        <v>301010014</v>
      </c>
      <c r="E50" s="22" t="s">
        <v>317</v>
      </c>
      <c r="F50" s="23">
        <v>302110108</v>
      </c>
      <c r="G50" s="24" t="s">
        <v>316</v>
      </c>
      <c r="H50" s="22">
        <v>302110108</v>
      </c>
      <c r="I50" s="26"/>
      <c r="J50" s="38" t="s">
        <v>51</v>
      </c>
      <c r="K50" s="28"/>
      <c r="L50" s="28"/>
      <c r="M50" s="28"/>
      <c r="N50" s="28" t="s">
        <v>50</v>
      </c>
      <c r="O50" s="28"/>
      <c r="P50" s="39">
        <v>7</v>
      </c>
      <c r="Q50" s="39">
        <v>2</v>
      </c>
      <c r="R50" s="40">
        <v>0</v>
      </c>
      <c r="S50" s="33">
        <v>9.1999999999999993</v>
      </c>
      <c r="T50" s="33">
        <v>9.1999999999999993</v>
      </c>
      <c r="U50" s="33">
        <v>11.5</v>
      </c>
      <c r="V50" s="40">
        <v>0</v>
      </c>
      <c r="W50" s="33">
        <v>34.5</v>
      </c>
      <c r="X50" s="33">
        <v>34.5</v>
      </c>
      <c r="Y50" s="34">
        <v>34.5</v>
      </c>
      <c r="Z50" s="35"/>
      <c r="AA50" s="1"/>
      <c r="AB50" s="1"/>
      <c r="AC50" s="1"/>
    </row>
    <row r="51" spans="1:29" ht="59.25" customHeight="1">
      <c r="A51" s="7"/>
      <c r="B51" s="63">
        <v>301010019</v>
      </c>
      <c r="C51" s="63"/>
      <c r="D51" s="21">
        <v>301010019</v>
      </c>
      <c r="E51" s="22" t="s">
        <v>314</v>
      </c>
      <c r="F51" s="23"/>
      <c r="G51" s="24" t="s">
        <v>311</v>
      </c>
      <c r="H51" s="25">
        <v>302160010</v>
      </c>
      <c r="I51" s="41" t="s">
        <v>314</v>
      </c>
      <c r="J51" s="27" t="s">
        <v>310</v>
      </c>
      <c r="K51" s="42" t="s">
        <v>1</v>
      </c>
      <c r="L51" s="29" t="s">
        <v>27</v>
      </c>
      <c r="M51" s="42" t="s">
        <v>1</v>
      </c>
      <c r="N51" s="29" t="s">
        <v>309</v>
      </c>
      <c r="O51" s="43" t="s">
        <v>1</v>
      </c>
      <c r="P51" s="64"/>
      <c r="Q51" s="64"/>
      <c r="R51" s="31">
        <v>0</v>
      </c>
      <c r="S51" s="44">
        <f>S52+S54</f>
        <v>1180.0999999999999</v>
      </c>
      <c r="T51" s="44">
        <f>T52+T54</f>
        <v>1146.4000000000001</v>
      </c>
      <c r="U51" s="45">
        <v>884.3</v>
      </c>
      <c r="V51" s="31">
        <v>0</v>
      </c>
      <c r="W51" s="44">
        <v>854.3</v>
      </c>
      <c r="X51" s="44">
        <v>854.3</v>
      </c>
      <c r="Y51" s="46">
        <v>0</v>
      </c>
      <c r="Z51" s="35"/>
      <c r="AA51" s="1"/>
      <c r="AB51" s="1"/>
      <c r="AC51" s="1"/>
    </row>
    <row r="52" spans="1:29" ht="58.5" customHeight="1">
      <c r="A52" s="7"/>
      <c r="B52" s="61">
        <v>302160016</v>
      </c>
      <c r="C52" s="61"/>
      <c r="D52" s="21">
        <v>301010019</v>
      </c>
      <c r="E52" s="22" t="s">
        <v>314</v>
      </c>
      <c r="F52" s="23"/>
      <c r="G52" s="24" t="s">
        <v>311</v>
      </c>
      <c r="H52" s="25">
        <v>302160016</v>
      </c>
      <c r="I52" s="26" t="s">
        <v>315</v>
      </c>
      <c r="J52" s="27" t="s">
        <v>310</v>
      </c>
      <c r="K52" s="28" t="s">
        <v>310</v>
      </c>
      <c r="L52" s="29" t="s">
        <v>27</v>
      </c>
      <c r="M52" s="28" t="s">
        <v>27</v>
      </c>
      <c r="N52" s="29" t="s">
        <v>309</v>
      </c>
      <c r="O52" s="30" t="s">
        <v>309</v>
      </c>
      <c r="P52" s="62"/>
      <c r="Q52" s="62"/>
      <c r="R52" s="31">
        <v>0</v>
      </c>
      <c r="S52" s="32">
        <v>725</v>
      </c>
      <c r="T52" s="32">
        <v>711.1</v>
      </c>
      <c r="U52" s="33">
        <v>725</v>
      </c>
      <c r="V52" s="31">
        <v>0</v>
      </c>
      <c r="W52" s="32">
        <v>700</v>
      </c>
      <c r="X52" s="32">
        <v>700</v>
      </c>
      <c r="Y52" s="34">
        <v>0</v>
      </c>
      <c r="Z52" s="35"/>
      <c r="AA52" s="1"/>
      <c r="AB52" s="1"/>
      <c r="AC52" s="1"/>
    </row>
    <row r="53" spans="1:29" ht="30" customHeight="1">
      <c r="A53" s="7"/>
      <c r="B53" s="36">
        <v>20205</v>
      </c>
      <c r="C53" s="37">
        <v>301010019</v>
      </c>
      <c r="D53" s="37">
        <v>301010019</v>
      </c>
      <c r="E53" s="22" t="s">
        <v>312</v>
      </c>
      <c r="F53" s="23">
        <v>302160016</v>
      </c>
      <c r="G53" s="24" t="s">
        <v>311</v>
      </c>
      <c r="H53" s="22">
        <v>302160016</v>
      </c>
      <c r="I53" s="26"/>
      <c r="J53" s="38" t="s">
        <v>310</v>
      </c>
      <c r="K53" s="28"/>
      <c r="L53" s="28" t="s">
        <v>27</v>
      </c>
      <c r="M53" s="28"/>
      <c r="N53" s="28" t="s">
        <v>309</v>
      </c>
      <c r="O53" s="28"/>
      <c r="P53" s="39">
        <v>1</v>
      </c>
      <c r="Q53" s="39">
        <v>4</v>
      </c>
      <c r="R53" s="40">
        <v>0</v>
      </c>
      <c r="S53" s="33">
        <v>725</v>
      </c>
      <c r="T53" s="33">
        <v>711.1</v>
      </c>
      <c r="U53" s="33">
        <v>725</v>
      </c>
      <c r="V53" s="40">
        <v>0</v>
      </c>
      <c r="W53" s="33">
        <v>700</v>
      </c>
      <c r="X53" s="33">
        <v>700</v>
      </c>
      <c r="Y53" s="34">
        <v>0</v>
      </c>
      <c r="Z53" s="35"/>
      <c r="AA53" s="1"/>
      <c r="AB53" s="1"/>
      <c r="AC53" s="1"/>
    </row>
    <row r="54" spans="1:29" ht="62.25" customHeight="1">
      <c r="A54" s="7"/>
      <c r="B54" s="61">
        <v>302160017</v>
      </c>
      <c r="C54" s="61"/>
      <c r="D54" s="21">
        <v>301010019</v>
      </c>
      <c r="E54" s="22" t="s">
        <v>314</v>
      </c>
      <c r="F54" s="23"/>
      <c r="G54" s="24" t="s">
        <v>311</v>
      </c>
      <c r="H54" s="25">
        <v>302160017</v>
      </c>
      <c r="I54" s="26" t="s">
        <v>313</v>
      </c>
      <c r="J54" s="27" t="s">
        <v>310</v>
      </c>
      <c r="K54" s="28" t="s">
        <v>310</v>
      </c>
      <c r="L54" s="29" t="s">
        <v>27</v>
      </c>
      <c r="M54" s="28" t="s">
        <v>27</v>
      </c>
      <c r="N54" s="29" t="s">
        <v>309</v>
      </c>
      <c r="O54" s="30" t="s">
        <v>309</v>
      </c>
      <c r="P54" s="62"/>
      <c r="Q54" s="62"/>
      <c r="R54" s="31">
        <v>0</v>
      </c>
      <c r="S54" s="32">
        <v>455.1</v>
      </c>
      <c r="T54" s="32">
        <v>435.3</v>
      </c>
      <c r="U54" s="33">
        <f>U55</f>
        <v>418</v>
      </c>
      <c r="V54" s="31">
        <v>0</v>
      </c>
      <c r="W54" s="32">
        <f>W55</f>
        <v>418</v>
      </c>
      <c r="X54" s="32">
        <v>154.30000000000001</v>
      </c>
      <c r="Y54" s="34">
        <v>0</v>
      </c>
      <c r="Z54" s="35"/>
      <c r="AA54" s="1"/>
      <c r="AB54" s="1"/>
      <c r="AC54" s="1"/>
    </row>
    <row r="55" spans="1:29" ht="30" customHeight="1">
      <c r="A55" s="7"/>
      <c r="B55" s="36">
        <v>20205</v>
      </c>
      <c r="C55" s="37">
        <v>301010019</v>
      </c>
      <c r="D55" s="37">
        <v>301010019</v>
      </c>
      <c r="E55" s="22" t="s">
        <v>312</v>
      </c>
      <c r="F55" s="23">
        <v>302160017</v>
      </c>
      <c r="G55" s="24" t="s">
        <v>311</v>
      </c>
      <c r="H55" s="22">
        <v>302160017</v>
      </c>
      <c r="I55" s="26"/>
      <c r="J55" s="38" t="s">
        <v>310</v>
      </c>
      <c r="K55" s="28"/>
      <c r="L55" s="28" t="s">
        <v>27</v>
      </c>
      <c r="M55" s="28"/>
      <c r="N55" s="28" t="s">
        <v>309</v>
      </c>
      <c r="O55" s="28"/>
      <c r="P55" s="39">
        <v>1</v>
      </c>
      <c r="Q55" s="39">
        <v>13</v>
      </c>
      <c r="R55" s="40">
        <v>0</v>
      </c>
      <c r="S55" s="33">
        <v>455.1</v>
      </c>
      <c r="T55" s="33">
        <v>435.3</v>
      </c>
      <c r="U55" s="33">
        <v>418</v>
      </c>
      <c r="V55" s="40">
        <v>0</v>
      </c>
      <c r="W55" s="33">
        <v>418</v>
      </c>
      <c r="X55" s="33">
        <v>154.30000000000001</v>
      </c>
      <c r="Y55" s="34">
        <v>0</v>
      </c>
      <c r="Z55" s="35"/>
      <c r="AA55" s="1"/>
      <c r="AB55" s="1"/>
      <c r="AC55" s="1"/>
    </row>
    <row r="56" spans="1:29" ht="111.75" customHeight="1">
      <c r="A56" s="7"/>
      <c r="B56" s="63">
        <v>301010026</v>
      </c>
      <c r="C56" s="63"/>
      <c r="D56" s="21">
        <v>301010026</v>
      </c>
      <c r="E56" s="22" t="s">
        <v>308</v>
      </c>
      <c r="F56" s="23"/>
      <c r="G56" s="24" t="s">
        <v>305</v>
      </c>
      <c r="H56" s="25">
        <v>302070010</v>
      </c>
      <c r="I56" s="41" t="s">
        <v>308</v>
      </c>
      <c r="J56" s="27" t="s">
        <v>4</v>
      </c>
      <c r="K56" s="42" t="s">
        <v>1</v>
      </c>
      <c r="L56" s="29" t="s">
        <v>1</v>
      </c>
      <c r="M56" s="42" t="s">
        <v>1</v>
      </c>
      <c r="N56" s="29" t="s">
        <v>2</v>
      </c>
      <c r="O56" s="43" t="s">
        <v>1</v>
      </c>
      <c r="P56" s="64"/>
      <c r="Q56" s="64"/>
      <c r="R56" s="31">
        <v>0</v>
      </c>
      <c r="S56" s="44">
        <v>6038.8</v>
      </c>
      <c r="T56" s="44">
        <v>5870.1</v>
      </c>
      <c r="U56" s="45">
        <f>U57</f>
        <v>7000</v>
      </c>
      <c r="V56" s="31">
        <v>0</v>
      </c>
      <c r="W56" s="44">
        <f>W57</f>
        <v>7000</v>
      </c>
      <c r="X56" s="44">
        <v>6000</v>
      </c>
      <c r="Y56" s="46">
        <v>0</v>
      </c>
      <c r="Z56" s="35"/>
      <c r="AA56" s="1"/>
      <c r="AB56" s="1"/>
      <c r="AC56" s="1"/>
    </row>
    <row r="57" spans="1:29" ht="81.75" customHeight="1">
      <c r="A57" s="7"/>
      <c r="B57" s="61">
        <v>302070010</v>
      </c>
      <c r="C57" s="61"/>
      <c r="D57" s="21">
        <v>301010026</v>
      </c>
      <c r="E57" s="22" t="s">
        <v>308</v>
      </c>
      <c r="F57" s="23"/>
      <c r="G57" s="24" t="s">
        <v>305</v>
      </c>
      <c r="H57" s="25">
        <v>302070010</v>
      </c>
      <c r="I57" s="26" t="s">
        <v>307</v>
      </c>
      <c r="J57" s="27" t="s">
        <v>4</v>
      </c>
      <c r="K57" s="28" t="s">
        <v>4</v>
      </c>
      <c r="L57" s="29" t="s">
        <v>1</v>
      </c>
      <c r="M57" s="28" t="s">
        <v>1</v>
      </c>
      <c r="N57" s="29" t="s">
        <v>2</v>
      </c>
      <c r="O57" s="30" t="s">
        <v>2</v>
      </c>
      <c r="P57" s="62"/>
      <c r="Q57" s="62"/>
      <c r="R57" s="31">
        <v>0</v>
      </c>
      <c r="S57" s="32">
        <v>6038.8</v>
      </c>
      <c r="T57" s="32">
        <f>T58</f>
        <v>5140.2700000000004</v>
      </c>
      <c r="U57" s="33">
        <f>U58</f>
        <v>7000</v>
      </c>
      <c r="V57" s="31">
        <v>0</v>
      </c>
      <c r="W57" s="32">
        <f>W58</f>
        <v>7000</v>
      </c>
      <c r="X57" s="32">
        <v>6000</v>
      </c>
      <c r="Y57" s="34">
        <v>0</v>
      </c>
      <c r="Z57" s="35"/>
      <c r="AA57" s="1"/>
      <c r="AB57" s="1"/>
      <c r="AC57" s="1"/>
    </row>
    <row r="58" spans="1:29" ht="30" customHeight="1">
      <c r="A58" s="7"/>
      <c r="B58" s="36">
        <v>20205</v>
      </c>
      <c r="C58" s="37">
        <v>301010026</v>
      </c>
      <c r="D58" s="37">
        <v>301010026</v>
      </c>
      <c r="E58" s="22" t="s">
        <v>306</v>
      </c>
      <c r="F58" s="23">
        <v>302070010</v>
      </c>
      <c r="G58" s="24" t="s">
        <v>305</v>
      </c>
      <c r="H58" s="22">
        <v>302070010</v>
      </c>
      <c r="I58" s="26"/>
      <c r="J58" s="38" t="s">
        <v>4</v>
      </c>
      <c r="K58" s="28"/>
      <c r="L58" s="28"/>
      <c r="M58" s="28"/>
      <c r="N58" s="28" t="s">
        <v>2</v>
      </c>
      <c r="O58" s="28"/>
      <c r="P58" s="39">
        <v>3</v>
      </c>
      <c r="Q58" s="39">
        <v>9</v>
      </c>
      <c r="R58" s="40">
        <v>0</v>
      </c>
      <c r="S58" s="33">
        <v>6038.8</v>
      </c>
      <c r="T58" s="33">
        <f>5870.1-729.83</f>
        <v>5140.2700000000004</v>
      </c>
      <c r="U58" s="33">
        <v>7000</v>
      </c>
      <c r="V58" s="40">
        <v>0</v>
      </c>
      <c r="W58" s="33">
        <v>7000</v>
      </c>
      <c r="X58" s="33">
        <v>6000</v>
      </c>
      <c r="Y58" s="34">
        <v>0</v>
      </c>
      <c r="Z58" s="35"/>
      <c r="AA58" s="1"/>
      <c r="AB58" s="1"/>
      <c r="AC58" s="1"/>
    </row>
    <row r="59" spans="1:29" ht="166.5" customHeight="1">
      <c r="A59" s="7"/>
      <c r="B59" s="63">
        <v>301010030</v>
      </c>
      <c r="C59" s="63"/>
      <c r="D59" s="21">
        <v>301010030</v>
      </c>
      <c r="E59" s="22" t="s">
        <v>304</v>
      </c>
      <c r="F59" s="23"/>
      <c r="G59" s="24" t="s">
        <v>301</v>
      </c>
      <c r="H59" s="25">
        <v>302250066</v>
      </c>
      <c r="I59" s="41" t="s">
        <v>304</v>
      </c>
      <c r="J59" s="27" t="s">
        <v>4</v>
      </c>
      <c r="K59" s="42" t="s">
        <v>1</v>
      </c>
      <c r="L59" s="29" t="s">
        <v>300</v>
      </c>
      <c r="M59" s="42" t="s">
        <v>1</v>
      </c>
      <c r="N59" s="29" t="s">
        <v>2</v>
      </c>
      <c r="O59" s="43" t="s">
        <v>1</v>
      </c>
      <c r="P59" s="64"/>
      <c r="Q59" s="64"/>
      <c r="R59" s="31">
        <v>0</v>
      </c>
      <c r="S59" s="44">
        <v>310</v>
      </c>
      <c r="T59" s="44">
        <v>309.2</v>
      </c>
      <c r="U59" s="45">
        <f>U60</f>
        <v>50</v>
      </c>
      <c r="V59" s="31">
        <v>0</v>
      </c>
      <c r="W59" s="44">
        <f>W60</f>
        <v>50</v>
      </c>
      <c r="X59" s="44">
        <v>290</v>
      </c>
      <c r="Y59" s="46">
        <v>0</v>
      </c>
      <c r="Z59" s="35"/>
      <c r="AA59" s="1"/>
      <c r="AB59" s="1"/>
      <c r="AC59" s="1"/>
    </row>
    <row r="60" spans="1:29" ht="81" customHeight="1">
      <c r="A60" s="7"/>
      <c r="B60" s="61">
        <v>302250066</v>
      </c>
      <c r="C60" s="61"/>
      <c r="D60" s="21">
        <v>301010030</v>
      </c>
      <c r="E60" s="22" t="s">
        <v>304</v>
      </c>
      <c r="F60" s="23"/>
      <c r="G60" s="24" t="s">
        <v>301</v>
      </c>
      <c r="H60" s="25">
        <v>302250066</v>
      </c>
      <c r="I60" s="26" t="s">
        <v>303</v>
      </c>
      <c r="J60" s="27" t="s">
        <v>4</v>
      </c>
      <c r="K60" s="28" t="s">
        <v>4</v>
      </c>
      <c r="L60" s="29" t="s">
        <v>300</v>
      </c>
      <c r="M60" s="28" t="s">
        <v>300</v>
      </c>
      <c r="N60" s="29" t="s">
        <v>2</v>
      </c>
      <c r="O60" s="30" t="s">
        <v>2</v>
      </c>
      <c r="P60" s="62"/>
      <c r="Q60" s="62"/>
      <c r="R60" s="31">
        <v>0</v>
      </c>
      <c r="S60" s="32">
        <v>310</v>
      </c>
      <c r="T60" s="32">
        <v>309.2</v>
      </c>
      <c r="U60" s="33">
        <f>U61</f>
        <v>50</v>
      </c>
      <c r="V60" s="31">
        <v>0</v>
      </c>
      <c r="W60" s="32">
        <v>50</v>
      </c>
      <c r="X60" s="32">
        <v>290</v>
      </c>
      <c r="Y60" s="34">
        <v>0</v>
      </c>
      <c r="Z60" s="35"/>
      <c r="AA60" s="1"/>
      <c r="AB60" s="1"/>
      <c r="AC60" s="1"/>
    </row>
    <row r="61" spans="1:29" ht="30" customHeight="1">
      <c r="A61" s="7"/>
      <c r="B61" s="36">
        <v>20205</v>
      </c>
      <c r="C61" s="37">
        <v>301010030</v>
      </c>
      <c r="D61" s="37">
        <v>301010030</v>
      </c>
      <c r="E61" s="22" t="s">
        <v>302</v>
      </c>
      <c r="F61" s="23">
        <v>302250066</v>
      </c>
      <c r="G61" s="24" t="s">
        <v>301</v>
      </c>
      <c r="H61" s="22">
        <v>302250066</v>
      </c>
      <c r="I61" s="26"/>
      <c r="J61" s="38" t="s">
        <v>4</v>
      </c>
      <c r="K61" s="28"/>
      <c r="L61" s="28" t="s">
        <v>300</v>
      </c>
      <c r="M61" s="28"/>
      <c r="N61" s="28" t="s">
        <v>2</v>
      </c>
      <c r="O61" s="28"/>
      <c r="P61" s="39">
        <v>4</v>
      </c>
      <c r="Q61" s="39">
        <v>12</v>
      </c>
      <c r="R61" s="40">
        <v>0</v>
      </c>
      <c r="S61" s="33">
        <v>310</v>
      </c>
      <c r="T61" s="33">
        <v>309.2</v>
      </c>
      <c r="U61" s="33">
        <v>50</v>
      </c>
      <c r="V61" s="40">
        <v>0</v>
      </c>
      <c r="W61" s="33">
        <v>50</v>
      </c>
      <c r="X61" s="33">
        <v>290</v>
      </c>
      <c r="Y61" s="34">
        <v>0</v>
      </c>
      <c r="Z61" s="35"/>
      <c r="AA61" s="1"/>
      <c r="AB61" s="1"/>
      <c r="AC61" s="1"/>
    </row>
    <row r="62" spans="1:29" ht="123" customHeight="1">
      <c r="A62" s="7"/>
      <c r="B62" s="63">
        <v>301010031</v>
      </c>
      <c r="C62" s="63"/>
      <c r="D62" s="21">
        <v>301010031</v>
      </c>
      <c r="E62" s="22" t="s">
        <v>296</v>
      </c>
      <c r="F62" s="23"/>
      <c r="G62" s="24" t="s">
        <v>293</v>
      </c>
      <c r="H62" s="25">
        <v>302000000</v>
      </c>
      <c r="I62" s="41" t="s">
        <v>296</v>
      </c>
      <c r="J62" s="27" t="s">
        <v>4</v>
      </c>
      <c r="K62" s="42" t="s">
        <v>1</v>
      </c>
      <c r="L62" s="29" t="s">
        <v>292</v>
      </c>
      <c r="M62" s="42" t="s">
        <v>1</v>
      </c>
      <c r="N62" s="29" t="s">
        <v>2</v>
      </c>
      <c r="O62" s="43" t="s">
        <v>1</v>
      </c>
      <c r="P62" s="64"/>
      <c r="Q62" s="64"/>
      <c r="R62" s="31">
        <v>0</v>
      </c>
      <c r="S62" s="44">
        <f>S63+S65</f>
        <v>7050.4</v>
      </c>
      <c r="T62" s="44">
        <f>T63+T65</f>
        <v>6740.5</v>
      </c>
      <c r="U62" s="45">
        <v>5165.3999999999996</v>
      </c>
      <c r="V62" s="31">
        <v>0</v>
      </c>
      <c r="W62" s="44">
        <f>W63</f>
        <v>91</v>
      </c>
      <c r="X62" s="44">
        <v>6</v>
      </c>
      <c r="Y62" s="46">
        <v>0</v>
      </c>
      <c r="Z62" s="35"/>
      <c r="AA62" s="1"/>
      <c r="AB62" s="1"/>
      <c r="AC62" s="1"/>
    </row>
    <row r="63" spans="1:29" ht="55.5" customHeight="1">
      <c r="A63" s="7"/>
      <c r="B63" s="61">
        <v>302110820</v>
      </c>
      <c r="C63" s="61"/>
      <c r="D63" s="21">
        <v>301010031</v>
      </c>
      <c r="E63" s="22" t="s">
        <v>296</v>
      </c>
      <c r="F63" s="23"/>
      <c r="G63" s="24" t="s">
        <v>298</v>
      </c>
      <c r="H63" s="25">
        <v>302110820</v>
      </c>
      <c r="I63" s="26" t="s">
        <v>299</v>
      </c>
      <c r="J63" s="27" t="s">
        <v>26</v>
      </c>
      <c r="K63" s="28" t="s">
        <v>26</v>
      </c>
      <c r="L63" s="29" t="s">
        <v>297</v>
      </c>
      <c r="M63" s="28" t="s">
        <v>297</v>
      </c>
      <c r="N63" s="29" t="s">
        <v>2</v>
      </c>
      <c r="O63" s="30" t="s">
        <v>2</v>
      </c>
      <c r="P63" s="62"/>
      <c r="Q63" s="62"/>
      <c r="R63" s="31">
        <v>0</v>
      </c>
      <c r="S63" s="32">
        <v>60</v>
      </c>
      <c r="T63" s="32">
        <v>8.1</v>
      </c>
      <c r="U63" s="33">
        <f>U64</f>
        <v>91</v>
      </c>
      <c r="V63" s="31">
        <v>0</v>
      </c>
      <c r="W63" s="32">
        <v>91</v>
      </c>
      <c r="X63" s="32">
        <v>6</v>
      </c>
      <c r="Y63" s="34">
        <v>0</v>
      </c>
      <c r="Z63" s="35"/>
      <c r="AA63" s="1"/>
      <c r="AB63" s="1"/>
      <c r="AC63" s="1"/>
    </row>
    <row r="64" spans="1:29" ht="30" customHeight="1">
      <c r="A64" s="7"/>
      <c r="B64" s="36">
        <v>20205</v>
      </c>
      <c r="C64" s="37">
        <v>301010031</v>
      </c>
      <c r="D64" s="37">
        <v>301010031</v>
      </c>
      <c r="E64" s="22" t="s">
        <v>294</v>
      </c>
      <c r="F64" s="23">
        <v>302110820</v>
      </c>
      <c r="G64" s="24" t="s">
        <v>298</v>
      </c>
      <c r="H64" s="22">
        <v>302110820</v>
      </c>
      <c r="I64" s="26"/>
      <c r="J64" s="38" t="s">
        <v>26</v>
      </c>
      <c r="K64" s="28"/>
      <c r="L64" s="28" t="s">
        <v>297</v>
      </c>
      <c r="M64" s="28"/>
      <c r="N64" s="28" t="s">
        <v>2</v>
      </c>
      <c r="O64" s="28"/>
      <c r="P64" s="39">
        <v>7</v>
      </c>
      <c r="Q64" s="39">
        <v>7</v>
      </c>
      <c r="R64" s="40">
        <v>0</v>
      </c>
      <c r="S64" s="33">
        <v>60</v>
      </c>
      <c r="T64" s="33">
        <v>8.1</v>
      </c>
      <c r="U64" s="33">
        <v>91</v>
      </c>
      <c r="V64" s="40">
        <v>0</v>
      </c>
      <c r="W64" s="33">
        <v>91</v>
      </c>
      <c r="X64" s="33">
        <v>6</v>
      </c>
      <c r="Y64" s="34">
        <v>0</v>
      </c>
      <c r="Z64" s="35"/>
      <c r="AA64" s="1"/>
      <c r="AB64" s="1"/>
      <c r="AC64" s="1"/>
    </row>
    <row r="65" spans="1:29" ht="94.5" customHeight="1">
      <c r="A65" s="7"/>
      <c r="B65" s="61">
        <v>302226024</v>
      </c>
      <c r="C65" s="61"/>
      <c r="D65" s="21">
        <v>301010031</v>
      </c>
      <c r="E65" s="22" t="s">
        <v>296</v>
      </c>
      <c r="F65" s="23"/>
      <c r="G65" s="24" t="s">
        <v>293</v>
      </c>
      <c r="H65" s="25">
        <v>302226024</v>
      </c>
      <c r="I65" s="26" t="s">
        <v>295</v>
      </c>
      <c r="J65" s="27" t="s">
        <v>4</v>
      </c>
      <c r="K65" s="28" t="s">
        <v>4</v>
      </c>
      <c r="L65" s="29" t="s">
        <v>292</v>
      </c>
      <c r="M65" s="28" t="s">
        <v>292</v>
      </c>
      <c r="N65" s="29" t="s">
        <v>2</v>
      </c>
      <c r="O65" s="30" t="s">
        <v>2</v>
      </c>
      <c r="P65" s="62"/>
      <c r="Q65" s="62"/>
      <c r="R65" s="31">
        <v>0</v>
      </c>
      <c r="S65" s="32">
        <v>6990.4</v>
      </c>
      <c r="T65" s="32">
        <v>6732.4</v>
      </c>
      <c r="U65" s="33">
        <f>U66</f>
        <v>5180</v>
      </c>
      <c r="V65" s="31">
        <v>0</v>
      </c>
      <c r="W65" s="32">
        <f>W66</f>
        <v>5180</v>
      </c>
      <c r="X65" s="32">
        <v>0</v>
      </c>
      <c r="Y65" s="34">
        <v>0</v>
      </c>
      <c r="Z65" s="35"/>
      <c r="AA65" s="1"/>
      <c r="AB65" s="1"/>
      <c r="AC65" s="1"/>
    </row>
    <row r="66" spans="1:29" ht="30" customHeight="1">
      <c r="A66" s="7"/>
      <c r="B66" s="36">
        <v>20205</v>
      </c>
      <c r="C66" s="37">
        <v>301010031</v>
      </c>
      <c r="D66" s="37">
        <v>301010031</v>
      </c>
      <c r="E66" s="22" t="s">
        <v>294</v>
      </c>
      <c r="F66" s="23">
        <v>302226024</v>
      </c>
      <c r="G66" s="24" t="s">
        <v>293</v>
      </c>
      <c r="H66" s="22">
        <v>302226024</v>
      </c>
      <c r="I66" s="26"/>
      <c r="J66" s="38" t="s">
        <v>4</v>
      </c>
      <c r="K66" s="28"/>
      <c r="L66" s="28" t="s">
        <v>292</v>
      </c>
      <c r="M66" s="28"/>
      <c r="N66" s="28" t="s">
        <v>2</v>
      </c>
      <c r="O66" s="28"/>
      <c r="P66" s="39">
        <v>11</v>
      </c>
      <c r="Q66" s="39">
        <v>1</v>
      </c>
      <c r="R66" s="40">
        <v>0</v>
      </c>
      <c r="S66" s="33">
        <v>6990.4</v>
      </c>
      <c r="T66" s="33">
        <v>6732.4</v>
      </c>
      <c r="U66" s="33">
        <v>5180</v>
      </c>
      <c r="V66" s="40">
        <v>0</v>
      </c>
      <c r="W66" s="33">
        <v>5180</v>
      </c>
      <c r="X66" s="33">
        <v>0</v>
      </c>
      <c r="Y66" s="34">
        <v>0</v>
      </c>
      <c r="Z66" s="35"/>
      <c r="AA66" s="1"/>
      <c r="AB66" s="1"/>
      <c r="AC66" s="1"/>
    </row>
    <row r="67" spans="1:29" ht="60" customHeight="1">
      <c r="A67" s="7"/>
      <c r="B67" s="63">
        <v>301010032</v>
      </c>
      <c r="C67" s="63"/>
      <c r="D67" s="21">
        <v>301010032</v>
      </c>
      <c r="E67" s="22" t="s">
        <v>291</v>
      </c>
      <c r="F67" s="23"/>
      <c r="G67" s="24" t="s">
        <v>288</v>
      </c>
      <c r="H67" s="25">
        <v>302270022</v>
      </c>
      <c r="I67" s="41" t="s">
        <v>291</v>
      </c>
      <c r="J67" s="27" t="s">
        <v>4</v>
      </c>
      <c r="K67" s="42" t="s">
        <v>1</v>
      </c>
      <c r="L67" s="29" t="s">
        <v>287</v>
      </c>
      <c r="M67" s="42" t="s">
        <v>1</v>
      </c>
      <c r="N67" s="29" t="s">
        <v>2</v>
      </c>
      <c r="O67" s="43" t="s">
        <v>1</v>
      </c>
      <c r="P67" s="64"/>
      <c r="Q67" s="64"/>
      <c r="R67" s="31">
        <v>0</v>
      </c>
      <c r="S67" s="44">
        <f>S68</f>
        <v>40.799999999999997</v>
      </c>
      <c r="T67" s="44">
        <f>T68</f>
        <v>31.3</v>
      </c>
      <c r="U67" s="45">
        <v>60</v>
      </c>
      <c r="V67" s="31">
        <v>0</v>
      </c>
      <c r="W67" s="44">
        <f>W68</f>
        <v>60</v>
      </c>
      <c r="X67" s="44">
        <v>51</v>
      </c>
      <c r="Y67" s="46">
        <v>0</v>
      </c>
      <c r="Z67" s="35"/>
      <c r="AA67" s="1"/>
      <c r="AB67" s="1"/>
      <c r="AC67" s="1"/>
    </row>
    <row r="68" spans="1:29" ht="80.25" customHeight="1">
      <c r="A68" s="7"/>
      <c r="B68" s="61">
        <v>302270022</v>
      </c>
      <c r="C68" s="61"/>
      <c r="D68" s="21">
        <v>301010032</v>
      </c>
      <c r="E68" s="22" t="s">
        <v>291</v>
      </c>
      <c r="F68" s="23"/>
      <c r="G68" s="24" t="s">
        <v>288</v>
      </c>
      <c r="H68" s="25">
        <v>302270022</v>
      </c>
      <c r="I68" s="26" t="s">
        <v>290</v>
      </c>
      <c r="J68" s="27" t="s">
        <v>4</v>
      </c>
      <c r="K68" s="28" t="s">
        <v>4</v>
      </c>
      <c r="L68" s="29" t="s">
        <v>287</v>
      </c>
      <c r="M68" s="28" t="s">
        <v>287</v>
      </c>
      <c r="N68" s="29" t="s">
        <v>2</v>
      </c>
      <c r="O68" s="30" t="s">
        <v>2</v>
      </c>
      <c r="P68" s="62"/>
      <c r="Q68" s="62"/>
      <c r="R68" s="31">
        <v>0</v>
      </c>
      <c r="S68" s="32">
        <f>S69</f>
        <v>40.799999999999997</v>
      </c>
      <c r="T68" s="32">
        <f>T69</f>
        <v>31.3</v>
      </c>
      <c r="U68" s="33">
        <v>60</v>
      </c>
      <c r="V68" s="31">
        <v>0</v>
      </c>
      <c r="W68" s="32">
        <v>60</v>
      </c>
      <c r="X68" s="32">
        <v>51</v>
      </c>
      <c r="Y68" s="34">
        <v>0</v>
      </c>
      <c r="Z68" s="35"/>
      <c r="AA68" s="1"/>
      <c r="AB68" s="1"/>
      <c r="AC68" s="1"/>
    </row>
    <row r="69" spans="1:29" ht="30" customHeight="1">
      <c r="A69" s="7"/>
      <c r="B69" s="36">
        <v>20205</v>
      </c>
      <c r="C69" s="37">
        <v>301010032</v>
      </c>
      <c r="D69" s="37">
        <v>301010032</v>
      </c>
      <c r="E69" s="22" t="s">
        <v>289</v>
      </c>
      <c r="F69" s="23">
        <v>302270022</v>
      </c>
      <c r="G69" s="24" t="s">
        <v>288</v>
      </c>
      <c r="H69" s="22">
        <v>302270022</v>
      </c>
      <c r="I69" s="26"/>
      <c r="J69" s="38" t="s">
        <v>4</v>
      </c>
      <c r="K69" s="28"/>
      <c r="L69" s="28" t="s">
        <v>287</v>
      </c>
      <c r="M69" s="28"/>
      <c r="N69" s="28" t="s">
        <v>2</v>
      </c>
      <c r="O69" s="28"/>
      <c r="P69" s="39">
        <v>7</v>
      </c>
      <c r="Q69" s="39">
        <v>7</v>
      </c>
      <c r="R69" s="40">
        <v>0</v>
      </c>
      <c r="S69" s="33">
        <v>40.799999999999997</v>
      </c>
      <c r="T69" s="33">
        <v>31.3</v>
      </c>
      <c r="U69" s="33">
        <v>60</v>
      </c>
      <c r="V69" s="40">
        <v>0</v>
      </c>
      <c r="W69" s="33">
        <v>60</v>
      </c>
      <c r="X69" s="33">
        <v>51</v>
      </c>
      <c r="Y69" s="34">
        <v>0</v>
      </c>
      <c r="Z69" s="35"/>
      <c r="AA69" s="1"/>
      <c r="AB69" s="1"/>
      <c r="AC69" s="1"/>
    </row>
    <row r="70" spans="1:29" ht="176.25" customHeight="1">
      <c r="A70" s="7"/>
      <c r="B70" s="63">
        <v>301010045</v>
      </c>
      <c r="C70" s="63"/>
      <c r="D70" s="21">
        <v>301010045</v>
      </c>
      <c r="E70" s="22" t="s">
        <v>286</v>
      </c>
      <c r="F70" s="23"/>
      <c r="G70" s="24" t="s">
        <v>283</v>
      </c>
      <c r="H70" s="25">
        <v>303130420</v>
      </c>
      <c r="I70" s="41" t="s">
        <v>286</v>
      </c>
      <c r="J70" s="27" t="s">
        <v>26</v>
      </c>
      <c r="K70" s="42" t="s">
        <v>1</v>
      </c>
      <c r="L70" s="29" t="s">
        <v>282</v>
      </c>
      <c r="M70" s="42" t="s">
        <v>1</v>
      </c>
      <c r="N70" s="29" t="s">
        <v>2</v>
      </c>
      <c r="O70" s="43" t="s">
        <v>1</v>
      </c>
      <c r="P70" s="64"/>
      <c r="Q70" s="64"/>
      <c r="R70" s="31">
        <v>0</v>
      </c>
      <c r="S70" s="44">
        <v>522</v>
      </c>
      <c r="T70" s="44">
        <v>518</v>
      </c>
      <c r="U70" s="45">
        <v>1339</v>
      </c>
      <c r="V70" s="31">
        <v>0</v>
      </c>
      <c r="W70" s="44">
        <v>0</v>
      </c>
      <c r="X70" s="44">
        <v>0</v>
      </c>
      <c r="Y70" s="46">
        <v>0</v>
      </c>
      <c r="Z70" s="35"/>
      <c r="AA70" s="1"/>
      <c r="AB70" s="1"/>
      <c r="AC70" s="1"/>
    </row>
    <row r="71" spans="1:29" ht="84" customHeight="1">
      <c r="A71" s="7"/>
      <c r="B71" s="61">
        <v>303130420</v>
      </c>
      <c r="C71" s="61"/>
      <c r="D71" s="21">
        <v>301010045</v>
      </c>
      <c r="E71" s="22" t="s">
        <v>286</v>
      </c>
      <c r="F71" s="23"/>
      <c r="G71" s="24" t="s">
        <v>283</v>
      </c>
      <c r="H71" s="25">
        <v>303130420</v>
      </c>
      <c r="I71" s="26" t="s">
        <v>285</v>
      </c>
      <c r="J71" s="27" t="s">
        <v>26</v>
      </c>
      <c r="K71" s="28" t="s">
        <v>26</v>
      </c>
      <c r="L71" s="29" t="s">
        <v>282</v>
      </c>
      <c r="M71" s="28" t="s">
        <v>282</v>
      </c>
      <c r="N71" s="29" t="s">
        <v>2</v>
      </c>
      <c r="O71" s="30" t="s">
        <v>2</v>
      </c>
      <c r="P71" s="62"/>
      <c r="Q71" s="62"/>
      <c r="R71" s="31">
        <v>0</v>
      </c>
      <c r="S71" s="32">
        <v>522</v>
      </c>
      <c r="T71" s="32">
        <v>518</v>
      </c>
      <c r="U71" s="33">
        <v>0</v>
      </c>
      <c r="V71" s="31">
        <v>0</v>
      </c>
      <c r="W71" s="32">
        <v>0</v>
      </c>
      <c r="X71" s="32">
        <v>0</v>
      </c>
      <c r="Y71" s="34">
        <v>0</v>
      </c>
      <c r="Z71" s="35"/>
      <c r="AA71" s="1"/>
      <c r="AB71" s="1"/>
      <c r="AC71" s="1"/>
    </row>
    <row r="72" spans="1:29" ht="30" customHeight="1">
      <c r="A72" s="7"/>
      <c r="B72" s="36">
        <v>20205</v>
      </c>
      <c r="C72" s="37">
        <v>301010045</v>
      </c>
      <c r="D72" s="37">
        <v>301010045</v>
      </c>
      <c r="E72" s="22" t="s">
        <v>284</v>
      </c>
      <c r="F72" s="23">
        <v>303130420</v>
      </c>
      <c r="G72" s="24" t="s">
        <v>283</v>
      </c>
      <c r="H72" s="22">
        <v>303130420</v>
      </c>
      <c r="I72" s="26"/>
      <c r="J72" s="38" t="s">
        <v>26</v>
      </c>
      <c r="K72" s="28"/>
      <c r="L72" s="28" t="s">
        <v>282</v>
      </c>
      <c r="M72" s="28"/>
      <c r="N72" s="28" t="s">
        <v>2</v>
      </c>
      <c r="O72" s="28"/>
      <c r="P72" s="39">
        <v>8</v>
      </c>
      <c r="Q72" s="39">
        <v>1</v>
      </c>
      <c r="R72" s="40">
        <v>0</v>
      </c>
      <c r="S72" s="33">
        <v>522</v>
      </c>
      <c r="T72" s="33">
        <v>518</v>
      </c>
      <c r="U72" s="33">
        <v>0</v>
      </c>
      <c r="V72" s="40">
        <v>0</v>
      </c>
      <c r="W72" s="33">
        <v>0</v>
      </c>
      <c r="X72" s="33">
        <v>0</v>
      </c>
      <c r="Y72" s="34">
        <v>0</v>
      </c>
      <c r="Z72" s="35"/>
      <c r="AA72" s="1"/>
      <c r="AB72" s="1"/>
      <c r="AC72" s="1"/>
    </row>
    <row r="73" spans="1:29" ht="121.5" customHeight="1">
      <c r="A73" s="7"/>
      <c r="B73" s="63">
        <v>301010050</v>
      </c>
      <c r="C73" s="63"/>
      <c r="D73" s="21">
        <v>301010050</v>
      </c>
      <c r="E73" s="22" t="s">
        <v>281</v>
      </c>
      <c r="F73" s="23"/>
      <c r="G73" s="24" t="s">
        <v>278</v>
      </c>
      <c r="H73" s="25">
        <v>302110012</v>
      </c>
      <c r="I73" s="41" t="s">
        <v>281</v>
      </c>
      <c r="J73" s="27" t="s">
        <v>57</v>
      </c>
      <c r="K73" s="42" t="s">
        <v>1</v>
      </c>
      <c r="L73" s="29" t="s">
        <v>1</v>
      </c>
      <c r="M73" s="42" t="s">
        <v>1</v>
      </c>
      <c r="N73" s="29" t="s">
        <v>21</v>
      </c>
      <c r="O73" s="43" t="s">
        <v>1</v>
      </c>
      <c r="P73" s="64"/>
      <c r="Q73" s="64"/>
      <c r="R73" s="31">
        <v>0</v>
      </c>
      <c r="S73" s="44">
        <f>S74</f>
        <v>1916.1</v>
      </c>
      <c r="T73" s="44">
        <f>T74</f>
        <v>1186.0700000000002</v>
      </c>
      <c r="U73" s="45">
        <v>1548.8</v>
      </c>
      <c r="V73" s="31">
        <v>0</v>
      </c>
      <c r="W73" s="44">
        <v>0</v>
      </c>
      <c r="X73" s="44">
        <v>0</v>
      </c>
      <c r="Y73" s="46">
        <v>0</v>
      </c>
      <c r="Z73" s="35"/>
      <c r="AA73" s="1"/>
      <c r="AB73" s="1"/>
      <c r="AC73" s="1"/>
    </row>
    <row r="74" spans="1:29" ht="125.25" customHeight="1">
      <c r="A74" s="7"/>
      <c r="B74" s="61">
        <v>302110012</v>
      </c>
      <c r="C74" s="61"/>
      <c r="D74" s="21">
        <v>301010050</v>
      </c>
      <c r="E74" s="22" t="s">
        <v>281</v>
      </c>
      <c r="F74" s="23"/>
      <c r="G74" s="24" t="s">
        <v>278</v>
      </c>
      <c r="H74" s="25">
        <v>302110012</v>
      </c>
      <c r="I74" s="26" t="s">
        <v>280</v>
      </c>
      <c r="J74" s="27" t="s">
        <v>57</v>
      </c>
      <c r="K74" s="28" t="s">
        <v>57</v>
      </c>
      <c r="L74" s="29" t="s">
        <v>1</v>
      </c>
      <c r="M74" s="28" t="s">
        <v>1</v>
      </c>
      <c r="N74" s="29" t="s">
        <v>21</v>
      </c>
      <c r="O74" s="30" t="s">
        <v>21</v>
      </c>
      <c r="P74" s="62"/>
      <c r="Q74" s="62"/>
      <c r="R74" s="31">
        <v>0</v>
      </c>
      <c r="S74" s="32">
        <f>S75</f>
        <v>1916.1</v>
      </c>
      <c r="T74" s="32">
        <f>T75</f>
        <v>1186.0700000000002</v>
      </c>
      <c r="U74" s="33">
        <f>U75</f>
        <v>1645</v>
      </c>
      <c r="V74" s="31">
        <v>0</v>
      </c>
      <c r="W74" s="32">
        <f>W75</f>
        <v>1289</v>
      </c>
      <c r="X74" s="32">
        <v>0</v>
      </c>
      <c r="Y74" s="34">
        <v>0</v>
      </c>
      <c r="Z74" s="35"/>
      <c r="AA74" s="1"/>
      <c r="AB74" s="1"/>
      <c r="AC74" s="1"/>
    </row>
    <row r="75" spans="1:29" ht="30" customHeight="1">
      <c r="A75" s="7"/>
      <c r="B75" s="36">
        <v>20205</v>
      </c>
      <c r="C75" s="37">
        <v>301010050</v>
      </c>
      <c r="D75" s="37">
        <v>301010050</v>
      </c>
      <c r="E75" s="22" t="s">
        <v>279</v>
      </c>
      <c r="F75" s="23">
        <v>302110012</v>
      </c>
      <c r="G75" s="24" t="s">
        <v>278</v>
      </c>
      <c r="H75" s="22">
        <v>302110012</v>
      </c>
      <c r="I75" s="26"/>
      <c r="J75" s="38" t="s">
        <v>57</v>
      </c>
      <c r="K75" s="28"/>
      <c r="L75" s="28"/>
      <c r="M75" s="28"/>
      <c r="N75" s="28" t="s">
        <v>21</v>
      </c>
      <c r="O75" s="28"/>
      <c r="P75" s="39">
        <v>7</v>
      </c>
      <c r="Q75" s="39">
        <v>7</v>
      </c>
      <c r="R75" s="40">
        <v>0</v>
      </c>
      <c r="S75" s="33">
        <v>1916.1</v>
      </c>
      <c r="T75" s="33">
        <f>1915.9-729.83</f>
        <v>1186.0700000000002</v>
      </c>
      <c r="U75" s="33">
        <v>1645</v>
      </c>
      <c r="V75" s="40">
        <v>0</v>
      </c>
      <c r="W75" s="33">
        <v>1289</v>
      </c>
      <c r="X75" s="33">
        <v>0</v>
      </c>
      <c r="Y75" s="34">
        <v>0</v>
      </c>
      <c r="Z75" s="35"/>
      <c r="AA75" s="1"/>
      <c r="AB75" s="1"/>
      <c r="AC75" s="1"/>
    </row>
    <row r="76" spans="1:29" ht="115.5" customHeight="1">
      <c r="A76" s="7"/>
      <c r="B76" s="63">
        <v>301010051</v>
      </c>
      <c r="C76" s="63"/>
      <c r="D76" s="21">
        <v>301010051</v>
      </c>
      <c r="E76" s="22" t="s">
        <v>277</v>
      </c>
      <c r="F76" s="23"/>
      <c r="G76" s="24" t="s">
        <v>274</v>
      </c>
      <c r="H76" s="25">
        <v>302140014</v>
      </c>
      <c r="I76" s="41" t="s">
        <v>277</v>
      </c>
      <c r="J76" s="27" t="s">
        <v>26</v>
      </c>
      <c r="K76" s="42" t="s">
        <v>1</v>
      </c>
      <c r="L76" s="29" t="s">
        <v>273</v>
      </c>
      <c r="M76" s="42" t="s">
        <v>1</v>
      </c>
      <c r="N76" s="29" t="s">
        <v>2</v>
      </c>
      <c r="O76" s="43" t="s">
        <v>1</v>
      </c>
      <c r="P76" s="64"/>
      <c r="Q76" s="64"/>
      <c r="R76" s="31">
        <v>0</v>
      </c>
      <c r="S76" s="44">
        <f>S77</f>
        <v>148.4</v>
      </c>
      <c r="T76" s="44">
        <f>T77</f>
        <v>148.4</v>
      </c>
      <c r="U76" s="45">
        <v>55</v>
      </c>
      <c r="V76" s="31">
        <v>0</v>
      </c>
      <c r="W76" s="44">
        <f>W77</f>
        <v>90</v>
      </c>
      <c r="X76" s="44">
        <v>50</v>
      </c>
      <c r="Y76" s="46">
        <v>0</v>
      </c>
      <c r="Z76" s="35"/>
      <c r="AA76" s="1"/>
      <c r="AB76" s="1"/>
      <c r="AC76" s="1"/>
    </row>
    <row r="77" spans="1:29" ht="91.5" customHeight="1">
      <c r="A77" s="7"/>
      <c r="B77" s="61">
        <v>302140014</v>
      </c>
      <c r="C77" s="61"/>
      <c r="D77" s="21">
        <v>301010051</v>
      </c>
      <c r="E77" s="22" t="s">
        <v>277</v>
      </c>
      <c r="F77" s="23"/>
      <c r="G77" s="24" t="s">
        <v>274</v>
      </c>
      <c r="H77" s="25">
        <v>302140014</v>
      </c>
      <c r="I77" s="26" t="s">
        <v>276</v>
      </c>
      <c r="J77" s="27" t="s">
        <v>26</v>
      </c>
      <c r="K77" s="28" t="s">
        <v>26</v>
      </c>
      <c r="L77" s="29" t="s">
        <v>273</v>
      </c>
      <c r="M77" s="28" t="s">
        <v>273</v>
      </c>
      <c r="N77" s="29" t="s">
        <v>2</v>
      </c>
      <c r="O77" s="30" t="s">
        <v>2</v>
      </c>
      <c r="P77" s="62"/>
      <c r="Q77" s="62"/>
      <c r="R77" s="31">
        <v>0</v>
      </c>
      <c r="S77" s="32">
        <f>S78</f>
        <v>148.4</v>
      </c>
      <c r="T77" s="32">
        <f>T78</f>
        <v>148.4</v>
      </c>
      <c r="U77" s="33">
        <f>U78</f>
        <v>90</v>
      </c>
      <c r="V77" s="31">
        <v>0</v>
      </c>
      <c r="W77" s="32">
        <v>90</v>
      </c>
      <c r="X77" s="32">
        <v>50</v>
      </c>
      <c r="Y77" s="34">
        <v>0</v>
      </c>
      <c r="Z77" s="35"/>
      <c r="AA77" s="1"/>
      <c r="AB77" s="1"/>
      <c r="AC77" s="1"/>
    </row>
    <row r="78" spans="1:29" ht="30" customHeight="1">
      <c r="A78" s="7"/>
      <c r="B78" s="36">
        <v>20205</v>
      </c>
      <c r="C78" s="37">
        <v>301010051</v>
      </c>
      <c r="D78" s="37">
        <v>301010051</v>
      </c>
      <c r="E78" s="22" t="s">
        <v>275</v>
      </c>
      <c r="F78" s="23">
        <v>302140014</v>
      </c>
      <c r="G78" s="24" t="s">
        <v>274</v>
      </c>
      <c r="H78" s="22">
        <v>302140014</v>
      </c>
      <c r="I78" s="26"/>
      <c r="J78" s="38" t="s">
        <v>26</v>
      </c>
      <c r="K78" s="28"/>
      <c r="L78" s="28" t="s">
        <v>273</v>
      </c>
      <c r="M78" s="28"/>
      <c r="N78" s="28" t="s">
        <v>2</v>
      </c>
      <c r="O78" s="28"/>
      <c r="P78" s="39">
        <v>5</v>
      </c>
      <c r="Q78" s="39">
        <v>3</v>
      </c>
      <c r="R78" s="40">
        <v>0</v>
      </c>
      <c r="S78" s="33">
        <v>148.4</v>
      </c>
      <c r="T78" s="33">
        <v>148.4</v>
      </c>
      <c r="U78" s="33">
        <v>90</v>
      </c>
      <c r="V78" s="40">
        <v>0</v>
      </c>
      <c r="W78" s="33">
        <v>90</v>
      </c>
      <c r="X78" s="33">
        <v>50</v>
      </c>
      <c r="Y78" s="34">
        <v>0</v>
      </c>
      <c r="Z78" s="35"/>
      <c r="AA78" s="1"/>
      <c r="AB78" s="1"/>
      <c r="AC78" s="1"/>
    </row>
    <row r="79" spans="1:29" ht="94.5" customHeight="1">
      <c r="A79" s="7"/>
      <c r="B79" s="63">
        <v>301010052</v>
      </c>
      <c r="C79" s="63"/>
      <c r="D79" s="21">
        <v>301010052</v>
      </c>
      <c r="E79" s="22" t="s">
        <v>270</v>
      </c>
      <c r="F79" s="23"/>
      <c r="G79" s="24" t="s">
        <v>267</v>
      </c>
      <c r="H79" s="25">
        <v>302000000</v>
      </c>
      <c r="I79" s="41" t="s">
        <v>270</v>
      </c>
      <c r="J79" s="27" t="s">
        <v>4</v>
      </c>
      <c r="K79" s="42" t="s">
        <v>1</v>
      </c>
      <c r="L79" s="29" t="s">
        <v>266</v>
      </c>
      <c r="M79" s="42" t="s">
        <v>1</v>
      </c>
      <c r="N79" s="29" t="s">
        <v>2</v>
      </c>
      <c r="O79" s="43" t="s">
        <v>1</v>
      </c>
      <c r="P79" s="64"/>
      <c r="Q79" s="64"/>
      <c r="R79" s="31">
        <v>0</v>
      </c>
      <c r="S79" s="44">
        <f>S80+S82</f>
        <v>255.1</v>
      </c>
      <c r="T79" s="44">
        <f>T80+T82</f>
        <v>150.10000000000002</v>
      </c>
      <c r="U79" s="45">
        <v>565</v>
      </c>
      <c r="V79" s="31">
        <v>0</v>
      </c>
      <c r="W79" s="44">
        <f>W80</f>
        <v>700</v>
      </c>
      <c r="X79" s="44">
        <v>145</v>
      </c>
      <c r="Y79" s="46">
        <v>0</v>
      </c>
      <c r="Z79" s="35"/>
      <c r="AA79" s="1"/>
      <c r="AB79" s="1"/>
      <c r="AC79" s="1"/>
    </row>
    <row r="80" spans="1:29" ht="84" customHeight="1">
      <c r="A80" s="7"/>
      <c r="B80" s="61">
        <v>302090450</v>
      </c>
      <c r="C80" s="61"/>
      <c r="D80" s="21">
        <v>301010052</v>
      </c>
      <c r="E80" s="22" t="s">
        <v>270</v>
      </c>
      <c r="F80" s="23"/>
      <c r="G80" s="24" t="s">
        <v>271</v>
      </c>
      <c r="H80" s="25">
        <v>302090450</v>
      </c>
      <c r="I80" s="26" t="s">
        <v>272</v>
      </c>
      <c r="J80" s="27" t="s">
        <v>26</v>
      </c>
      <c r="K80" s="28" t="s">
        <v>26</v>
      </c>
      <c r="L80" s="29" t="s">
        <v>1</v>
      </c>
      <c r="M80" s="28" t="s">
        <v>1</v>
      </c>
      <c r="N80" s="29" t="s">
        <v>2</v>
      </c>
      <c r="O80" s="30" t="s">
        <v>2</v>
      </c>
      <c r="P80" s="62"/>
      <c r="Q80" s="62"/>
      <c r="R80" s="31">
        <v>0</v>
      </c>
      <c r="S80" s="32">
        <v>156.1</v>
      </c>
      <c r="T80" s="32">
        <v>52.2</v>
      </c>
      <c r="U80" s="33">
        <v>565</v>
      </c>
      <c r="V80" s="31">
        <v>0</v>
      </c>
      <c r="W80" s="32">
        <f>W81</f>
        <v>700</v>
      </c>
      <c r="X80" s="32">
        <v>145</v>
      </c>
      <c r="Y80" s="34">
        <v>0</v>
      </c>
      <c r="Z80" s="35"/>
      <c r="AA80" s="1"/>
      <c r="AB80" s="1"/>
      <c r="AC80" s="1"/>
    </row>
    <row r="81" spans="1:29" ht="30" customHeight="1">
      <c r="A81" s="7"/>
      <c r="B81" s="36">
        <v>20205</v>
      </c>
      <c r="C81" s="37">
        <v>301010052</v>
      </c>
      <c r="D81" s="37">
        <v>301010052</v>
      </c>
      <c r="E81" s="22" t="s">
        <v>268</v>
      </c>
      <c r="F81" s="23">
        <v>302090450</v>
      </c>
      <c r="G81" s="24" t="s">
        <v>271</v>
      </c>
      <c r="H81" s="22">
        <v>302090450</v>
      </c>
      <c r="I81" s="26"/>
      <c r="J81" s="38" t="s">
        <v>26</v>
      </c>
      <c r="K81" s="28"/>
      <c r="L81" s="28"/>
      <c r="M81" s="28"/>
      <c r="N81" s="28" t="s">
        <v>2</v>
      </c>
      <c r="O81" s="28"/>
      <c r="P81" s="39">
        <v>6</v>
      </c>
      <c r="Q81" s="39">
        <v>5</v>
      </c>
      <c r="R81" s="40">
        <v>0</v>
      </c>
      <c r="S81" s="33">
        <v>156.1</v>
      </c>
      <c r="T81" s="33">
        <v>52.2</v>
      </c>
      <c r="U81" s="33">
        <v>565</v>
      </c>
      <c r="V81" s="40">
        <v>0</v>
      </c>
      <c r="W81" s="33">
        <v>700</v>
      </c>
      <c r="X81" s="33">
        <v>145</v>
      </c>
      <c r="Y81" s="34">
        <v>0</v>
      </c>
      <c r="Z81" s="35"/>
      <c r="AA81" s="1"/>
      <c r="AB81" s="1"/>
      <c r="AC81" s="1"/>
    </row>
    <row r="82" spans="1:29" ht="88.5" customHeight="1">
      <c r="A82" s="7"/>
      <c r="B82" s="61">
        <v>302250106</v>
      </c>
      <c r="C82" s="61"/>
      <c r="D82" s="21">
        <v>301010052</v>
      </c>
      <c r="E82" s="22" t="s">
        <v>270</v>
      </c>
      <c r="F82" s="23"/>
      <c r="G82" s="24" t="s">
        <v>267</v>
      </c>
      <c r="H82" s="25">
        <v>302250106</v>
      </c>
      <c r="I82" s="26" t="s">
        <v>269</v>
      </c>
      <c r="J82" s="27" t="s">
        <v>4</v>
      </c>
      <c r="K82" s="28" t="s">
        <v>4</v>
      </c>
      <c r="L82" s="29" t="s">
        <v>266</v>
      </c>
      <c r="M82" s="28" t="s">
        <v>266</v>
      </c>
      <c r="N82" s="29" t="s">
        <v>2</v>
      </c>
      <c r="O82" s="30" t="s">
        <v>2</v>
      </c>
      <c r="P82" s="62"/>
      <c r="Q82" s="62"/>
      <c r="R82" s="31">
        <v>0</v>
      </c>
      <c r="S82" s="32">
        <f>S83</f>
        <v>99</v>
      </c>
      <c r="T82" s="32">
        <f>T83</f>
        <v>97.9</v>
      </c>
      <c r="U82" s="33">
        <v>0</v>
      </c>
      <c r="V82" s="31">
        <v>0</v>
      </c>
      <c r="W82" s="32">
        <v>0</v>
      </c>
      <c r="X82" s="32">
        <v>0</v>
      </c>
      <c r="Y82" s="34">
        <v>0</v>
      </c>
      <c r="Z82" s="35"/>
      <c r="AA82" s="1"/>
      <c r="AB82" s="1"/>
      <c r="AC82" s="1"/>
    </row>
    <row r="83" spans="1:29" ht="30" customHeight="1">
      <c r="A83" s="7"/>
      <c r="B83" s="36">
        <v>20205</v>
      </c>
      <c r="C83" s="37">
        <v>301010052</v>
      </c>
      <c r="D83" s="37">
        <v>301010052</v>
      </c>
      <c r="E83" s="22" t="s">
        <v>268</v>
      </c>
      <c r="F83" s="23">
        <v>302250106</v>
      </c>
      <c r="G83" s="24" t="s">
        <v>267</v>
      </c>
      <c r="H83" s="22">
        <v>302250106</v>
      </c>
      <c r="I83" s="26"/>
      <c r="J83" s="38" t="s">
        <v>4</v>
      </c>
      <c r="K83" s="28"/>
      <c r="L83" s="28" t="s">
        <v>266</v>
      </c>
      <c r="M83" s="28"/>
      <c r="N83" s="28" t="s">
        <v>2</v>
      </c>
      <c r="O83" s="28"/>
      <c r="P83" s="39">
        <v>4</v>
      </c>
      <c r="Q83" s="39">
        <v>5</v>
      </c>
      <c r="R83" s="40">
        <v>0</v>
      </c>
      <c r="S83" s="33">
        <v>99</v>
      </c>
      <c r="T83" s="33">
        <v>97.9</v>
      </c>
      <c r="U83" s="33">
        <v>0</v>
      </c>
      <c r="V83" s="40">
        <v>0</v>
      </c>
      <c r="W83" s="33">
        <v>0</v>
      </c>
      <c r="X83" s="33">
        <v>0</v>
      </c>
      <c r="Y83" s="34">
        <v>0</v>
      </c>
      <c r="Z83" s="35"/>
      <c r="AA83" s="1"/>
      <c r="AB83" s="1"/>
      <c r="AC83" s="1"/>
    </row>
    <row r="84" spans="1:29" ht="409.5" customHeight="1">
      <c r="A84" s="7"/>
      <c r="B84" s="63">
        <v>301010053</v>
      </c>
      <c r="C84" s="63"/>
      <c r="D84" s="21">
        <v>301010053</v>
      </c>
      <c r="E84" s="22" t="s">
        <v>265</v>
      </c>
      <c r="F84" s="23"/>
      <c r="G84" s="24" t="s">
        <v>262</v>
      </c>
      <c r="H84" s="25">
        <v>302030042</v>
      </c>
      <c r="I84" s="41" t="s">
        <v>396</v>
      </c>
      <c r="J84" s="27" t="s">
        <v>261</v>
      </c>
      <c r="K84" s="42" t="s">
        <v>1</v>
      </c>
      <c r="L84" s="29" t="s">
        <v>260</v>
      </c>
      <c r="M84" s="42" t="s">
        <v>1</v>
      </c>
      <c r="N84" s="29" t="s">
        <v>259</v>
      </c>
      <c r="O84" s="43" t="s">
        <v>1</v>
      </c>
      <c r="P84" s="64"/>
      <c r="Q84" s="64"/>
      <c r="R84" s="31">
        <v>0</v>
      </c>
      <c r="S84" s="44">
        <v>359</v>
      </c>
      <c r="T84" s="44">
        <v>324.10000000000002</v>
      </c>
      <c r="U84" s="45">
        <v>339.7</v>
      </c>
      <c r="V84" s="31">
        <v>0</v>
      </c>
      <c r="W84" s="44">
        <v>200</v>
      </c>
      <c r="X84" s="44">
        <v>20</v>
      </c>
      <c r="Y84" s="46">
        <v>0</v>
      </c>
      <c r="Z84" s="35"/>
      <c r="AA84" s="1"/>
      <c r="AB84" s="1"/>
      <c r="AC84" s="1"/>
    </row>
    <row r="85" spans="1:29" ht="40.5" customHeight="1">
      <c r="A85" s="7"/>
      <c r="B85" s="61">
        <v>302030042</v>
      </c>
      <c r="C85" s="61"/>
      <c r="D85" s="21">
        <v>301010053</v>
      </c>
      <c r="E85" s="22" t="s">
        <v>265</v>
      </c>
      <c r="F85" s="23"/>
      <c r="G85" s="24" t="s">
        <v>262</v>
      </c>
      <c r="H85" s="25">
        <v>302030042</v>
      </c>
      <c r="I85" s="26" t="s">
        <v>264</v>
      </c>
      <c r="J85" s="27" t="s">
        <v>261</v>
      </c>
      <c r="K85" s="28" t="s">
        <v>261</v>
      </c>
      <c r="L85" s="29" t="s">
        <v>260</v>
      </c>
      <c r="M85" s="28" t="s">
        <v>260</v>
      </c>
      <c r="N85" s="29" t="s">
        <v>259</v>
      </c>
      <c r="O85" s="30" t="s">
        <v>259</v>
      </c>
      <c r="P85" s="62"/>
      <c r="Q85" s="62"/>
      <c r="R85" s="31">
        <v>0</v>
      </c>
      <c r="S85" s="32">
        <v>359</v>
      </c>
      <c r="T85" s="32">
        <v>324.10000000000002</v>
      </c>
      <c r="U85" s="33">
        <v>339.7</v>
      </c>
      <c r="V85" s="31">
        <v>0</v>
      </c>
      <c r="W85" s="32">
        <f>W86</f>
        <v>500</v>
      </c>
      <c r="X85" s="32">
        <v>20</v>
      </c>
      <c r="Y85" s="34">
        <v>0</v>
      </c>
      <c r="Z85" s="35"/>
      <c r="AA85" s="1"/>
      <c r="AB85" s="1"/>
      <c r="AC85" s="1"/>
    </row>
    <row r="86" spans="1:29" ht="30" customHeight="1">
      <c r="A86" s="7"/>
      <c r="B86" s="36">
        <v>20205</v>
      </c>
      <c r="C86" s="37">
        <v>301010053</v>
      </c>
      <c r="D86" s="37">
        <v>301010053</v>
      </c>
      <c r="E86" s="22" t="s">
        <v>263</v>
      </c>
      <c r="F86" s="23">
        <v>302030042</v>
      </c>
      <c r="G86" s="24" t="s">
        <v>262</v>
      </c>
      <c r="H86" s="22">
        <v>302030042</v>
      </c>
      <c r="I86" s="26"/>
      <c r="J86" s="38" t="s">
        <v>261</v>
      </c>
      <c r="K86" s="28"/>
      <c r="L86" s="28" t="s">
        <v>260</v>
      </c>
      <c r="M86" s="28"/>
      <c r="N86" s="28" t="s">
        <v>259</v>
      </c>
      <c r="O86" s="28"/>
      <c r="P86" s="39">
        <v>1</v>
      </c>
      <c r="Q86" s="39">
        <v>13</v>
      </c>
      <c r="R86" s="40">
        <v>0</v>
      </c>
      <c r="S86" s="33">
        <v>359</v>
      </c>
      <c r="T86" s="33">
        <v>324.10000000000002</v>
      </c>
      <c r="U86" s="33">
        <v>339.7</v>
      </c>
      <c r="V86" s="40">
        <v>0</v>
      </c>
      <c r="W86" s="33">
        <v>500</v>
      </c>
      <c r="X86" s="33">
        <v>20</v>
      </c>
      <c r="Y86" s="34">
        <v>0</v>
      </c>
      <c r="Z86" s="35"/>
      <c r="AA86" s="1"/>
      <c r="AB86" s="1"/>
      <c r="AC86" s="1"/>
    </row>
    <row r="87" spans="1:29" ht="97.5" customHeight="1">
      <c r="A87" s="7"/>
      <c r="B87" s="63">
        <v>301010063</v>
      </c>
      <c r="C87" s="63"/>
      <c r="D87" s="21">
        <v>301010063</v>
      </c>
      <c r="E87" s="22" t="s">
        <v>258</v>
      </c>
      <c r="F87" s="23"/>
      <c r="G87" s="24" t="s">
        <v>255</v>
      </c>
      <c r="H87" s="25">
        <v>303090030</v>
      </c>
      <c r="I87" s="41" t="s">
        <v>258</v>
      </c>
      <c r="J87" s="27" t="s">
        <v>254</v>
      </c>
      <c r="K87" s="42" t="s">
        <v>1</v>
      </c>
      <c r="L87" s="29" t="s">
        <v>253</v>
      </c>
      <c r="M87" s="42" t="s">
        <v>1</v>
      </c>
      <c r="N87" s="29" t="s">
        <v>252</v>
      </c>
      <c r="O87" s="43" t="s">
        <v>1</v>
      </c>
      <c r="P87" s="64"/>
      <c r="Q87" s="64"/>
      <c r="R87" s="31">
        <v>0</v>
      </c>
      <c r="S87" s="44">
        <v>35</v>
      </c>
      <c r="T87" s="44">
        <v>35</v>
      </c>
      <c r="U87" s="45">
        <v>35</v>
      </c>
      <c r="V87" s="31">
        <v>0</v>
      </c>
      <c r="W87" s="44">
        <f>W88</f>
        <v>80</v>
      </c>
      <c r="X87" s="44">
        <v>0</v>
      </c>
      <c r="Y87" s="46">
        <v>0</v>
      </c>
      <c r="Z87" s="35"/>
      <c r="AA87" s="1"/>
      <c r="AB87" s="1"/>
      <c r="AC87" s="1"/>
    </row>
    <row r="88" spans="1:29" ht="34.5" customHeight="1">
      <c r="A88" s="7"/>
      <c r="B88" s="61">
        <v>303090030</v>
      </c>
      <c r="C88" s="61"/>
      <c r="D88" s="21">
        <v>301010063</v>
      </c>
      <c r="E88" s="22" t="s">
        <v>258</v>
      </c>
      <c r="F88" s="23"/>
      <c r="G88" s="24" t="s">
        <v>255</v>
      </c>
      <c r="H88" s="25">
        <v>303090030</v>
      </c>
      <c r="I88" s="26" t="s">
        <v>257</v>
      </c>
      <c r="J88" s="27" t="s">
        <v>254</v>
      </c>
      <c r="K88" s="28" t="s">
        <v>254</v>
      </c>
      <c r="L88" s="29" t="s">
        <v>253</v>
      </c>
      <c r="M88" s="28" t="s">
        <v>253</v>
      </c>
      <c r="N88" s="29" t="s">
        <v>252</v>
      </c>
      <c r="O88" s="30" t="s">
        <v>252</v>
      </c>
      <c r="P88" s="62"/>
      <c r="Q88" s="62"/>
      <c r="R88" s="31">
        <v>0</v>
      </c>
      <c r="S88" s="32">
        <v>35</v>
      </c>
      <c r="T88" s="32">
        <v>35</v>
      </c>
      <c r="U88" s="33">
        <v>35</v>
      </c>
      <c r="V88" s="31">
        <v>0</v>
      </c>
      <c r="W88" s="32">
        <f>W89</f>
        <v>80</v>
      </c>
      <c r="X88" s="32">
        <v>0</v>
      </c>
      <c r="Y88" s="34">
        <v>0</v>
      </c>
      <c r="Z88" s="35"/>
      <c r="AA88" s="1"/>
      <c r="AB88" s="1"/>
      <c r="AC88" s="1"/>
    </row>
    <row r="89" spans="1:29" ht="30" customHeight="1">
      <c r="A89" s="7"/>
      <c r="B89" s="36">
        <v>20205</v>
      </c>
      <c r="C89" s="37">
        <v>301010063</v>
      </c>
      <c r="D89" s="37">
        <v>301010063</v>
      </c>
      <c r="E89" s="22" t="s">
        <v>256</v>
      </c>
      <c r="F89" s="23">
        <v>303090030</v>
      </c>
      <c r="G89" s="24" t="s">
        <v>255</v>
      </c>
      <c r="H89" s="22">
        <v>303090030</v>
      </c>
      <c r="I89" s="26"/>
      <c r="J89" s="38" t="s">
        <v>254</v>
      </c>
      <c r="K89" s="28"/>
      <c r="L89" s="28" t="s">
        <v>253</v>
      </c>
      <c r="M89" s="28"/>
      <c r="N89" s="28" t="s">
        <v>252</v>
      </c>
      <c r="O89" s="28"/>
      <c r="P89" s="39">
        <v>10</v>
      </c>
      <c r="Q89" s="39">
        <v>6</v>
      </c>
      <c r="R89" s="40">
        <v>0</v>
      </c>
      <c r="S89" s="33">
        <v>35</v>
      </c>
      <c r="T89" s="33">
        <v>35</v>
      </c>
      <c r="U89" s="33">
        <v>35</v>
      </c>
      <c r="V89" s="40">
        <v>0</v>
      </c>
      <c r="W89" s="33">
        <v>80</v>
      </c>
      <c r="X89" s="33">
        <v>0</v>
      </c>
      <c r="Y89" s="34">
        <v>0</v>
      </c>
      <c r="Z89" s="35"/>
      <c r="AA89" s="1"/>
      <c r="AB89" s="1"/>
      <c r="AC89" s="1"/>
    </row>
    <row r="90" spans="1:29" ht="57" customHeight="1">
      <c r="A90" s="7"/>
      <c r="B90" s="63">
        <v>301020011</v>
      </c>
      <c r="C90" s="63"/>
      <c r="D90" s="21">
        <v>301020011</v>
      </c>
      <c r="E90" s="22" t="s">
        <v>251</v>
      </c>
      <c r="F90" s="23"/>
      <c r="G90" s="24" t="s">
        <v>248</v>
      </c>
      <c r="H90" s="25">
        <v>301020111</v>
      </c>
      <c r="I90" s="41" t="s">
        <v>251</v>
      </c>
      <c r="J90" s="27" t="s">
        <v>26</v>
      </c>
      <c r="K90" s="42" t="s">
        <v>1</v>
      </c>
      <c r="L90" s="29" t="s">
        <v>1</v>
      </c>
      <c r="M90" s="42" t="s">
        <v>1</v>
      </c>
      <c r="N90" s="29" t="s">
        <v>2</v>
      </c>
      <c r="O90" s="43" t="s">
        <v>1</v>
      </c>
      <c r="P90" s="64"/>
      <c r="Q90" s="64"/>
      <c r="R90" s="31">
        <v>0</v>
      </c>
      <c r="S90" s="44">
        <f>S91</f>
        <v>128.1</v>
      </c>
      <c r="T90" s="44">
        <f>T91</f>
        <v>128.1</v>
      </c>
      <c r="U90" s="45">
        <v>255</v>
      </c>
      <c r="V90" s="31">
        <v>0</v>
      </c>
      <c r="W90" s="44">
        <v>120</v>
      </c>
      <c r="X90" s="44">
        <v>120</v>
      </c>
      <c r="Y90" s="46">
        <v>0</v>
      </c>
      <c r="Z90" s="35"/>
      <c r="AA90" s="1"/>
      <c r="AB90" s="1"/>
      <c r="AC90" s="1"/>
    </row>
    <row r="91" spans="1:29" ht="83.25" customHeight="1">
      <c r="A91" s="7"/>
      <c r="B91" s="61">
        <v>301020111</v>
      </c>
      <c r="C91" s="61"/>
      <c r="D91" s="21">
        <v>301020011</v>
      </c>
      <c r="E91" s="22" t="s">
        <v>251</v>
      </c>
      <c r="F91" s="23"/>
      <c r="G91" s="24" t="s">
        <v>248</v>
      </c>
      <c r="H91" s="25">
        <v>301020111</v>
      </c>
      <c r="I91" s="26" t="s">
        <v>250</v>
      </c>
      <c r="J91" s="27" t="s">
        <v>26</v>
      </c>
      <c r="K91" s="28" t="s">
        <v>26</v>
      </c>
      <c r="L91" s="29" t="s">
        <v>1</v>
      </c>
      <c r="M91" s="28" t="s">
        <v>1</v>
      </c>
      <c r="N91" s="29" t="s">
        <v>2</v>
      </c>
      <c r="O91" s="30" t="s">
        <v>2</v>
      </c>
      <c r="P91" s="62"/>
      <c r="Q91" s="62"/>
      <c r="R91" s="31">
        <v>0</v>
      </c>
      <c r="S91" s="32">
        <f>S92</f>
        <v>128.1</v>
      </c>
      <c r="T91" s="32">
        <f>T92</f>
        <v>128.1</v>
      </c>
      <c r="U91" s="33">
        <v>255</v>
      </c>
      <c r="V91" s="31">
        <v>0</v>
      </c>
      <c r="W91" s="32">
        <f>W92</f>
        <v>1000</v>
      </c>
      <c r="X91" s="32">
        <v>120</v>
      </c>
      <c r="Y91" s="34">
        <v>0</v>
      </c>
      <c r="Z91" s="35"/>
      <c r="AA91" s="1"/>
      <c r="AB91" s="1"/>
      <c r="AC91" s="1"/>
    </row>
    <row r="92" spans="1:29" ht="30" customHeight="1">
      <c r="A92" s="7"/>
      <c r="B92" s="36">
        <v>20205</v>
      </c>
      <c r="C92" s="37">
        <v>301020011</v>
      </c>
      <c r="D92" s="37">
        <v>301020011</v>
      </c>
      <c r="E92" s="22" t="s">
        <v>249</v>
      </c>
      <c r="F92" s="23">
        <v>301020111</v>
      </c>
      <c r="G92" s="24" t="s">
        <v>248</v>
      </c>
      <c r="H92" s="22">
        <v>301020111</v>
      </c>
      <c r="I92" s="26"/>
      <c r="J92" s="38" t="s">
        <v>26</v>
      </c>
      <c r="K92" s="28"/>
      <c r="L92" s="28"/>
      <c r="M92" s="28"/>
      <c r="N92" s="28" t="s">
        <v>2</v>
      </c>
      <c r="O92" s="28"/>
      <c r="P92" s="39">
        <v>3</v>
      </c>
      <c r="Q92" s="39">
        <v>9</v>
      </c>
      <c r="R92" s="40">
        <v>0</v>
      </c>
      <c r="S92" s="33">
        <v>128.1</v>
      </c>
      <c r="T92" s="33">
        <v>128.1</v>
      </c>
      <c r="U92" s="33">
        <v>255</v>
      </c>
      <c r="V92" s="40">
        <v>0</v>
      </c>
      <c r="W92" s="33">
        <v>1000</v>
      </c>
      <c r="X92" s="33">
        <v>120</v>
      </c>
      <c r="Y92" s="34">
        <v>0</v>
      </c>
      <c r="Z92" s="35"/>
      <c r="AA92" s="1"/>
      <c r="AB92" s="1"/>
      <c r="AC92" s="1"/>
    </row>
    <row r="93" spans="1:29" ht="60" customHeight="1">
      <c r="A93" s="7"/>
      <c r="B93" s="63">
        <v>301020014</v>
      </c>
      <c r="C93" s="63"/>
      <c r="D93" s="21">
        <v>301020014</v>
      </c>
      <c r="E93" s="22" t="s">
        <v>242</v>
      </c>
      <c r="F93" s="23"/>
      <c r="G93" s="24" t="s">
        <v>239</v>
      </c>
      <c r="H93" s="25">
        <v>0</v>
      </c>
      <c r="I93" s="41" t="s">
        <v>242</v>
      </c>
      <c r="J93" s="27" t="s">
        <v>189</v>
      </c>
      <c r="K93" s="42" t="s">
        <v>1</v>
      </c>
      <c r="L93" s="29" t="s">
        <v>1</v>
      </c>
      <c r="M93" s="42" t="s">
        <v>1</v>
      </c>
      <c r="N93" s="29" t="s">
        <v>188</v>
      </c>
      <c r="O93" s="43" t="s">
        <v>1</v>
      </c>
      <c r="P93" s="64"/>
      <c r="Q93" s="64"/>
      <c r="R93" s="31">
        <v>0</v>
      </c>
      <c r="S93" s="44">
        <v>8005.8</v>
      </c>
      <c r="T93" s="44">
        <v>2814.3</v>
      </c>
      <c r="U93" s="45">
        <v>5927.2</v>
      </c>
      <c r="V93" s="31">
        <v>0</v>
      </c>
      <c r="W93" s="44">
        <f>W94</f>
        <v>61.4</v>
      </c>
      <c r="X93" s="44">
        <v>0</v>
      </c>
      <c r="Y93" s="46">
        <v>0</v>
      </c>
      <c r="Z93" s="35"/>
      <c r="AA93" s="1"/>
      <c r="AB93" s="1"/>
      <c r="AC93" s="1"/>
    </row>
    <row r="94" spans="1:29" ht="38.25" customHeight="1">
      <c r="A94" s="7"/>
      <c r="B94" s="61">
        <v>202110009</v>
      </c>
      <c r="C94" s="61"/>
      <c r="D94" s="21">
        <v>301020014</v>
      </c>
      <c r="E94" s="22" t="s">
        <v>242</v>
      </c>
      <c r="F94" s="23"/>
      <c r="G94" s="24" t="s">
        <v>246</v>
      </c>
      <c r="H94" s="25">
        <v>202110009</v>
      </c>
      <c r="I94" s="26" t="s">
        <v>247</v>
      </c>
      <c r="J94" s="27" t="s">
        <v>112</v>
      </c>
      <c r="K94" s="28" t="s">
        <v>112</v>
      </c>
      <c r="L94" s="29" t="s">
        <v>111</v>
      </c>
      <c r="M94" s="28" t="s">
        <v>111</v>
      </c>
      <c r="N94" s="29" t="s">
        <v>110</v>
      </c>
      <c r="O94" s="30" t="s">
        <v>110</v>
      </c>
      <c r="P94" s="62"/>
      <c r="Q94" s="62"/>
      <c r="R94" s="31">
        <v>0</v>
      </c>
      <c r="S94" s="32">
        <v>59</v>
      </c>
      <c r="T94" s="32">
        <v>36.9</v>
      </c>
      <c r="U94" s="33">
        <v>59</v>
      </c>
      <c r="V94" s="31">
        <v>0</v>
      </c>
      <c r="W94" s="32">
        <f>W95</f>
        <v>61.4</v>
      </c>
      <c r="X94" s="32">
        <v>0</v>
      </c>
      <c r="Y94" s="34">
        <v>0</v>
      </c>
      <c r="Z94" s="35"/>
      <c r="AA94" s="1"/>
      <c r="AB94" s="1"/>
      <c r="AC94" s="1"/>
    </row>
    <row r="95" spans="1:29" ht="30" customHeight="1">
      <c r="A95" s="7"/>
      <c r="B95" s="36">
        <v>20205</v>
      </c>
      <c r="C95" s="37">
        <v>301020014</v>
      </c>
      <c r="D95" s="37">
        <v>301020014</v>
      </c>
      <c r="E95" s="22" t="s">
        <v>240</v>
      </c>
      <c r="F95" s="23">
        <v>202110009</v>
      </c>
      <c r="G95" s="24" t="s">
        <v>246</v>
      </c>
      <c r="H95" s="22">
        <v>202110009</v>
      </c>
      <c r="I95" s="26"/>
      <c r="J95" s="38" t="s">
        <v>112</v>
      </c>
      <c r="K95" s="28"/>
      <c r="L95" s="28" t="s">
        <v>111</v>
      </c>
      <c r="M95" s="28"/>
      <c r="N95" s="28" t="s">
        <v>110</v>
      </c>
      <c r="O95" s="28"/>
      <c r="P95" s="39">
        <v>8</v>
      </c>
      <c r="Q95" s="39">
        <v>1</v>
      </c>
      <c r="R95" s="40">
        <v>0</v>
      </c>
      <c r="S95" s="33">
        <v>59</v>
      </c>
      <c r="T95" s="33">
        <v>36.9</v>
      </c>
      <c r="U95" s="33">
        <v>59</v>
      </c>
      <c r="V95" s="40">
        <v>0</v>
      </c>
      <c r="W95" s="33">
        <v>61.4</v>
      </c>
      <c r="X95" s="33">
        <v>0</v>
      </c>
      <c r="Y95" s="34">
        <v>0</v>
      </c>
      <c r="Z95" s="35"/>
      <c r="AA95" s="1"/>
      <c r="AB95" s="1"/>
      <c r="AC95" s="1"/>
    </row>
    <row r="96" spans="1:29" ht="75.75" customHeight="1">
      <c r="A96" s="7"/>
      <c r="B96" s="61">
        <v>301010003</v>
      </c>
      <c r="C96" s="61"/>
      <c r="D96" s="21">
        <v>301020014</v>
      </c>
      <c r="E96" s="22" t="s">
        <v>242</v>
      </c>
      <c r="F96" s="23"/>
      <c r="G96" s="24" t="s">
        <v>244</v>
      </c>
      <c r="H96" s="25">
        <v>301010003</v>
      </c>
      <c r="I96" s="26" t="s">
        <v>245</v>
      </c>
      <c r="J96" s="27" t="s">
        <v>4</v>
      </c>
      <c r="K96" s="28" t="s">
        <v>4</v>
      </c>
      <c r="L96" s="29" t="s">
        <v>243</v>
      </c>
      <c r="M96" s="28" t="s">
        <v>243</v>
      </c>
      <c r="N96" s="29" t="s">
        <v>2</v>
      </c>
      <c r="O96" s="30" t="s">
        <v>2</v>
      </c>
      <c r="P96" s="62"/>
      <c r="Q96" s="62"/>
      <c r="R96" s="31">
        <v>0</v>
      </c>
      <c r="S96" s="32">
        <v>4207.8</v>
      </c>
      <c r="T96" s="32">
        <v>1629</v>
      </c>
      <c r="U96" s="33">
        <v>4529.2</v>
      </c>
      <c r="V96" s="31">
        <v>0</v>
      </c>
      <c r="W96" s="32">
        <f>W97</f>
        <v>4268</v>
      </c>
      <c r="X96" s="32">
        <f>X97</f>
        <v>4216</v>
      </c>
      <c r="Y96" s="34">
        <f>Y97</f>
        <v>4252.1000000000004</v>
      </c>
      <c r="Z96" s="35"/>
      <c r="AA96" s="1"/>
      <c r="AB96" s="1"/>
      <c r="AC96" s="1"/>
    </row>
    <row r="97" spans="1:29" ht="30" customHeight="1">
      <c r="A97" s="7"/>
      <c r="B97" s="36">
        <v>20205</v>
      </c>
      <c r="C97" s="37">
        <v>301020014</v>
      </c>
      <c r="D97" s="37">
        <v>301020014</v>
      </c>
      <c r="E97" s="22" t="s">
        <v>240</v>
      </c>
      <c r="F97" s="23">
        <v>301010003</v>
      </c>
      <c r="G97" s="24" t="s">
        <v>244</v>
      </c>
      <c r="H97" s="22">
        <v>301010003</v>
      </c>
      <c r="I97" s="26"/>
      <c r="J97" s="38" t="s">
        <v>4</v>
      </c>
      <c r="K97" s="28"/>
      <c r="L97" s="28" t="s">
        <v>243</v>
      </c>
      <c r="M97" s="28"/>
      <c r="N97" s="28" t="s">
        <v>2</v>
      </c>
      <c r="O97" s="28"/>
      <c r="P97" s="39">
        <v>8</v>
      </c>
      <c r="Q97" s="39">
        <v>1</v>
      </c>
      <c r="R97" s="40">
        <v>0</v>
      </c>
      <c r="S97" s="33">
        <v>4207.8</v>
      </c>
      <c r="T97" s="33">
        <v>1629</v>
      </c>
      <c r="U97" s="33">
        <v>4529.2</v>
      </c>
      <c r="V97" s="40">
        <v>0</v>
      </c>
      <c r="W97" s="33">
        <v>4268</v>
      </c>
      <c r="X97" s="33">
        <v>4216</v>
      </c>
      <c r="Y97" s="34">
        <v>4252.1000000000004</v>
      </c>
      <c r="Z97" s="35"/>
      <c r="AA97" s="1"/>
      <c r="AB97" s="1"/>
      <c r="AC97" s="1"/>
    </row>
    <row r="98" spans="1:29" ht="175.5" customHeight="1">
      <c r="A98" s="7"/>
      <c r="B98" s="61">
        <v>302193099</v>
      </c>
      <c r="C98" s="61"/>
      <c r="D98" s="21">
        <v>301020014</v>
      </c>
      <c r="E98" s="22" t="s">
        <v>242</v>
      </c>
      <c r="F98" s="23"/>
      <c r="G98" s="24" t="s">
        <v>239</v>
      </c>
      <c r="H98" s="25">
        <v>302193099</v>
      </c>
      <c r="I98" s="26" t="s">
        <v>241</v>
      </c>
      <c r="J98" s="27" t="s">
        <v>189</v>
      </c>
      <c r="K98" s="28" t="s">
        <v>413</v>
      </c>
      <c r="L98" s="29" t="s">
        <v>1</v>
      </c>
      <c r="M98" s="28" t="s">
        <v>1</v>
      </c>
      <c r="N98" s="29" t="s">
        <v>188</v>
      </c>
      <c r="O98" s="30" t="s">
        <v>188</v>
      </c>
      <c r="P98" s="62"/>
      <c r="Q98" s="62"/>
      <c r="R98" s="31">
        <v>0</v>
      </c>
      <c r="S98" s="32">
        <v>3739</v>
      </c>
      <c r="T98" s="32">
        <v>1148.4000000000001</v>
      </c>
      <c r="U98" s="33">
        <v>1339</v>
      </c>
      <c r="V98" s="31">
        <v>0</v>
      </c>
      <c r="W98" s="32">
        <f>W99</f>
        <v>1495.5</v>
      </c>
      <c r="X98" s="32">
        <f>X99</f>
        <v>1510.5</v>
      </c>
      <c r="Y98" s="34">
        <f>Y99</f>
        <v>1540.9</v>
      </c>
      <c r="Z98" s="35"/>
      <c r="AA98" s="1"/>
      <c r="AB98" s="1"/>
      <c r="AC98" s="1"/>
    </row>
    <row r="99" spans="1:29" ht="30" customHeight="1">
      <c r="A99" s="7"/>
      <c r="B99" s="36">
        <v>20205</v>
      </c>
      <c r="C99" s="37">
        <v>301020014</v>
      </c>
      <c r="D99" s="37">
        <v>301020014</v>
      </c>
      <c r="E99" s="22" t="s">
        <v>240</v>
      </c>
      <c r="F99" s="23">
        <v>302193099</v>
      </c>
      <c r="G99" s="24" t="s">
        <v>239</v>
      </c>
      <c r="H99" s="22">
        <v>302193099</v>
      </c>
      <c r="I99" s="26"/>
      <c r="J99" s="38" t="s">
        <v>189</v>
      </c>
      <c r="K99" s="28"/>
      <c r="L99" s="28"/>
      <c r="M99" s="28"/>
      <c r="N99" s="28" t="s">
        <v>188</v>
      </c>
      <c r="O99" s="28"/>
      <c r="P99" s="39">
        <v>8</v>
      </c>
      <c r="Q99" s="39">
        <v>1</v>
      </c>
      <c r="R99" s="40">
        <v>0</v>
      </c>
      <c r="S99" s="33">
        <v>3739</v>
      </c>
      <c r="T99" s="33">
        <v>1148.4000000000001</v>
      </c>
      <c r="U99" s="33">
        <v>1339</v>
      </c>
      <c r="V99" s="40">
        <v>0</v>
      </c>
      <c r="W99" s="33">
        <v>1495.5</v>
      </c>
      <c r="X99" s="33">
        <v>1510.5</v>
      </c>
      <c r="Y99" s="34">
        <v>1540.9</v>
      </c>
      <c r="Z99" s="35"/>
      <c r="AA99" s="1"/>
      <c r="AB99" s="1"/>
      <c r="AC99" s="1"/>
    </row>
    <row r="100" spans="1:29" ht="34.5" customHeight="1">
      <c r="A100" s="7"/>
      <c r="B100" s="63">
        <v>302000001</v>
      </c>
      <c r="C100" s="63"/>
      <c r="D100" s="21">
        <v>302000001</v>
      </c>
      <c r="E100" s="22" t="s">
        <v>223</v>
      </c>
      <c r="F100" s="23"/>
      <c r="G100" s="24" t="s">
        <v>221</v>
      </c>
      <c r="H100" s="25">
        <v>300000000</v>
      </c>
      <c r="I100" s="41" t="s">
        <v>223</v>
      </c>
      <c r="J100" s="27" t="s">
        <v>19</v>
      </c>
      <c r="K100" s="42" t="s">
        <v>1</v>
      </c>
      <c r="L100" s="29" t="s">
        <v>1</v>
      </c>
      <c r="M100" s="42" t="s">
        <v>1</v>
      </c>
      <c r="N100" s="29" t="s">
        <v>18</v>
      </c>
      <c r="O100" s="43" t="s">
        <v>1</v>
      </c>
      <c r="P100" s="64"/>
      <c r="Q100" s="64"/>
      <c r="R100" s="31">
        <v>0</v>
      </c>
      <c r="S100" s="44">
        <f>S101+S103+S105+S107+S109+S111+S113</f>
        <v>51783.199999999997</v>
      </c>
      <c r="T100" s="44">
        <f>T101+T103+T105+T107+T109+T111+T113</f>
        <v>35037.699999999997</v>
      </c>
      <c r="U100" s="45">
        <v>35987.699999999997</v>
      </c>
      <c r="V100" s="31">
        <v>0</v>
      </c>
      <c r="W100" s="44">
        <v>33096</v>
      </c>
      <c r="X100" s="44">
        <v>33096</v>
      </c>
      <c r="Y100" s="46">
        <v>0</v>
      </c>
      <c r="Z100" s="35"/>
      <c r="AA100" s="1"/>
      <c r="AB100" s="1"/>
      <c r="AC100" s="1"/>
    </row>
    <row r="101" spans="1:29" ht="79.5" customHeight="1">
      <c r="A101" s="7"/>
      <c r="B101" s="61">
        <v>302010102</v>
      </c>
      <c r="C101" s="61"/>
      <c r="D101" s="21">
        <v>302000001</v>
      </c>
      <c r="E101" s="22" t="s">
        <v>223</v>
      </c>
      <c r="F101" s="23"/>
      <c r="G101" s="24" t="s">
        <v>237</v>
      </c>
      <c r="H101" s="25">
        <v>302010102</v>
      </c>
      <c r="I101" s="26" t="s">
        <v>238</v>
      </c>
      <c r="J101" s="27" t="s">
        <v>4</v>
      </c>
      <c r="K101" s="28" t="s">
        <v>403</v>
      </c>
      <c r="L101" s="29" t="s">
        <v>236</v>
      </c>
      <c r="M101" s="28" t="s">
        <v>236</v>
      </c>
      <c r="N101" s="29" t="s">
        <v>2</v>
      </c>
      <c r="O101" s="30" t="s">
        <v>2</v>
      </c>
      <c r="P101" s="62"/>
      <c r="Q101" s="62"/>
      <c r="R101" s="31">
        <v>0</v>
      </c>
      <c r="S101" s="32">
        <v>728.6</v>
      </c>
      <c r="T101" s="32">
        <v>653.29999999999995</v>
      </c>
      <c r="U101" s="33">
        <v>632</v>
      </c>
      <c r="V101" s="31">
        <v>0</v>
      </c>
      <c r="W101" s="32">
        <v>632</v>
      </c>
      <c r="X101" s="32">
        <f>X102</f>
        <v>662.5</v>
      </c>
      <c r="Y101" s="34">
        <f>Y102</f>
        <v>662.5</v>
      </c>
      <c r="Z101" s="35"/>
      <c r="AA101" s="1"/>
      <c r="AB101" s="1"/>
      <c r="AC101" s="1"/>
    </row>
    <row r="102" spans="1:29" ht="30" customHeight="1">
      <c r="A102" s="7"/>
      <c r="B102" s="36">
        <v>20205</v>
      </c>
      <c r="C102" s="37">
        <v>302000001</v>
      </c>
      <c r="D102" s="37">
        <v>302000001</v>
      </c>
      <c r="E102" s="22" t="s">
        <v>20</v>
      </c>
      <c r="F102" s="23">
        <v>302010102</v>
      </c>
      <c r="G102" s="24" t="s">
        <v>237</v>
      </c>
      <c r="H102" s="22">
        <v>302010102</v>
      </c>
      <c r="I102" s="26"/>
      <c r="J102" s="38" t="s">
        <v>4</v>
      </c>
      <c r="K102" s="28"/>
      <c r="L102" s="28" t="s">
        <v>236</v>
      </c>
      <c r="M102" s="28"/>
      <c r="N102" s="28" t="s">
        <v>2</v>
      </c>
      <c r="O102" s="28"/>
      <c r="P102" s="39">
        <v>1</v>
      </c>
      <c r="Q102" s="39">
        <v>6</v>
      </c>
      <c r="R102" s="40">
        <v>0</v>
      </c>
      <c r="S102" s="33">
        <v>728.6</v>
      </c>
      <c r="T102" s="33">
        <v>653.29999999999995</v>
      </c>
      <c r="U102" s="33">
        <v>632</v>
      </c>
      <c r="V102" s="40">
        <v>0</v>
      </c>
      <c r="W102" s="33">
        <v>670</v>
      </c>
      <c r="X102" s="33">
        <v>662.5</v>
      </c>
      <c r="Y102" s="34">
        <v>662.5</v>
      </c>
      <c r="Z102" s="35"/>
      <c r="AA102" s="1"/>
      <c r="AB102" s="1"/>
      <c r="AC102" s="1"/>
    </row>
    <row r="103" spans="1:29" ht="76.5" customHeight="1">
      <c r="A103" s="7"/>
      <c r="B103" s="61">
        <v>302030070</v>
      </c>
      <c r="C103" s="61"/>
      <c r="D103" s="21">
        <v>302000001</v>
      </c>
      <c r="E103" s="22" t="s">
        <v>223</v>
      </c>
      <c r="F103" s="23"/>
      <c r="G103" s="24" t="s">
        <v>234</v>
      </c>
      <c r="H103" s="25">
        <v>302030070</v>
      </c>
      <c r="I103" s="26" t="s">
        <v>235</v>
      </c>
      <c r="J103" s="27" t="s">
        <v>4</v>
      </c>
      <c r="K103" s="28" t="s">
        <v>403</v>
      </c>
      <c r="L103" s="29" t="s">
        <v>233</v>
      </c>
      <c r="M103" s="28" t="s">
        <v>233</v>
      </c>
      <c r="N103" s="29" t="s">
        <v>2</v>
      </c>
      <c r="O103" s="30" t="s">
        <v>2</v>
      </c>
      <c r="P103" s="62"/>
      <c r="Q103" s="62"/>
      <c r="R103" s="31">
        <v>0</v>
      </c>
      <c r="S103" s="32">
        <f>S104</f>
        <v>6177</v>
      </c>
      <c r="T103" s="32">
        <f>T104</f>
        <v>5972.4</v>
      </c>
      <c r="U103" s="33">
        <v>6690</v>
      </c>
      <c r="V103" s="31">
        <v>0</v>
      </c>
      <c r="W103" s="32">
        <v>5351.2</v>
      </c>
      <c r="X103" s="32">
        <f>X104</f>
        <v>6000</v>
      </c>
      <c r="Y103" s="34">
        <f>Y104</f>
        <v>6000</v>
      </c>
      <c r="Z103" s="35"/>
      <c r="AA103" s="1"/>
      <c r="AB103" s="1"/>
      <c r="AC103" s="1"/>
    </row>
    <row r="104" spans="1:29" ht="30" customHeight="1">
      <c r="A104" s="7"/>
      <c r="B104" s="36">
        <v>20205</v>
      </c>
      <c r="C104" s="37">
        <v>302000001</v>
      </c>
      <c r="D104" s="37">
        <v>302000001</v>
      </c>
      <c r="E104" s="22" t="s">
        <v>20</v>
      </c>
      <c r="F104" s="23">
        <v>302030070</v>
      </c>
      <c r="G104" s="24" t="s">
        <v>234</v>
      </c>
      <c r="H104" s="22">
        <v>302030070</v>
      </c>
      <c r="I104" s="26"/>
      <c r="J104" s="38" t="s">
        <v>4</v>
      </c>
      <c r="K104" s="28"/>
      <c r="L104" s="28" t="s">
        <v>233</v>
      </c>
      <c r="M104" s="28"/>
      <c r="N104" s="28" t="s">
        <v>2</v>
      </c>
      <c r="O104" s="28"/>
      <c r="P104" s="39">
        <v>1</v>
      </c>
      <c r="Q104" s="39">
        <v>13</v>
      </c>
      <c r="R104" s="40">
        <v>0</v>
      </c>
      <c r="S104" s="33">
        <v>6177</v>
      </c>
      <c r="T104" s="33">
        <f>6172.4-200</f>
        <v>5972.4</v>
      </c>
      <c r="U104" s="33">
        <v>6690</v>
      </c>
      <c r="V104" s="40">
        <v>0</v>
      </c>
      <c r="W104" s="33">
        <v>5351.2</v>
      </c>
      <c r="X104" s="33">
        <v>6000</v>
      </c>
      <c r="Y104" s="34">
        <v>6000</v>
      </c>
      <c r="Z104" s="35"/>
      <c r="AA104" s="1"/>
      <c r="AB104" s="1"/>
      <c r="AC104" s="1"/>
    </row>
    <row r="105" spans="1:29" ht="52.5" customHeight="1">
      <c r="A105" s="7"/>
      <c r="B105" s="61">
        <v>303100033</v>
      </c>
      <c r="C105" s="61"/>
      <c r="D105" s="21">
        <v>302000001</v>
      </c>
      <c r="E105" s="22" t="s">
        <v>223</v>
      </c>
      <c r="F105" s="23"/>
      <c r="G105" s="24" t="s">
        <v>231</v>
      </c>
      <c r="H105" s="25">
        <v>303100033</v>
      </c>
      <c r="I105" s="26" t="s">
        <v>232</v>
      </c>
      <c r="J105" s="27" t="s">
        <v>19</v>
      </c>
      <c r="K105" s="28" t="s">
        <v>19</v>
      </c>
      <c r="L105" s="29" t="s">
        <v>1</v>
      </c>
      <c r="M105" s="28" t="s">
        <v>1</v>
      </c>
      <c r="N105" s="29" t="s">
        <v>18</v>
      </c>
      <c r="O105" s="30" t="s">
        <v>18</v>
      </c>
      <c r="P105" s="62"/>
      <c r="Q105" s="62"/>
      <c r="R105" s="31">
        <v>0</v>
      </c>
      <c r="S105" s="32">
        <f>S106</f>
        <v>31486.299999999996</v>
      </c>
      <c r="T105" s="32">
        <f>T106</f>
        <v>15480.6</v>
      </c>
      <c r="U105" s="33">
        <v>17022.900000000001</v>
      </c>
      <c r="V105" s="31">
        <v>0</v>
      </c>
      <c r="W105" s="32">
        <f>W106</f>
        <v>16279</v>
      </c>
      <c r="X105" s="32">
        <f>X106</f>
        <v>14730</v>
      </c>
      <c r="Y105" s="34">
        <f>Y106</f>
        <v>14730</v>
      </c>
      <c r="Z105" s="35"/>
      <c r="AA105" s="1"/>
      <c r="AB105" s="1"/>
      <c r="AC105" s="1"/>
    </row>
    <row r="106" spans="1:29" ht="30" customHeight="1">
      <c r="A106" s="7"/>
      <c r="B106" s="36">
        <v>20205</v>
      </c>
      <c r="C106" s="37">
        <v>302000001</v>
      </c>
      <c r="D106" s="37">
        <v>302000001</v>
      </c>
      <c r="E106" s="22" t="s">
        <v>20</v>
      </c>
      <c r="F106" s="23">
        <v>303100033</v>
      </c>
      <c r="G106" s="24" t="s">
        <v>231</v>
      </c>
      <c r="H106" s="22">
        <v>303100033</v>
      </c>
      <c r="I106" s="26"/>
      <c r="J106" s="38" t="s">
        <v>19</v>
      </c>
      <c r="K106" s="28"/>
      <c r="L106" s="28"/>
      <c r="M106" s="28"/>
      <c r="N106" s="28" t="s">
        <v>18</v>
      </c>
      <c r="O106" s="28"/>
      <c r="P106" s="39">
        <v>1</v>
      </c>
      <c r="Q106" s="39">
        <v>4</v>
      </c>
      <c r="R106" s="40">
        <v>0</v>
      </c>
      <c r="S106" s="33">
        <f>33326.2-1839.9</f>
        <v>31486.299999999996</v>
      </c>
      <c r="T106" s="33">
        <v>15480.6</v>
      </c>
      <c r="U106" s="33">
        <v>17022.900000000001</v>
      </c>
      <c r="V106" s="40">
        <v>0</v>
      </c>
      <c r="W106" s="33">
        <v>16279</v>
      </c>
      <c r="X106" s="33">
        <v>14730</v>
      </c>
      <c r="Y106" s="34">
        <v>14730</v>
      </c>
      <c r="Z106" s="35"/>
      <c r="AA106" s="1"/>
      <c r="AB106" s="1"/>
      <c r="AC106" s="1"/>
    </row>
    <row r="107" spans="1:29" ht="54" customHeight="1">
      <c r="A107" s="7"/>
      <c r="B107" s="61">
        <v>303100034</v>
      </c>
      <c r="C107" s="61"/>
      <c r="D107" s="21">
        <v>302000001</v>
      </c>
      <c r="E107" s="22" t="s">
        <v>223</v>
      </c>
      <c r="F107" s="23"/>
      <c r="G107" s="24" t="s">
        <v>229</v>
      </c>
      <c r="H107" s="25">
        <v>303100034</v>
      </c>
      <c r="I107" s="26" t="s">
        <v>230</v>
      </c>
      <c r="J107" s="27" t="s">
        <v>19</v>
      </c>
      <c r="K107" s="28" t="s">
        <v>19</v>
      </c>
      <c r="L107" s="29" t="s">
        <v>1</v>
      </c>
      <c r="M107" s="28" t="s">
        <v>1</v>
      </c>
      <c r="N107" s="29" t="s">
        <v>18</v>
      </c>
      <c r="O107" s="30" t="s">
        <v>18</v>
      </c>
      <c r="P107" s="62"/>
      <c r="Q107" s="62"/>
      <c r="R107" s="31">
        <v>0</v>
      </c>
      <c r="S107" s="32">
        <f>S108</f>
        <v>5502.9</v>
      </c>
      <c r="T107" s="32">
        <f>T108</f>
        <v>5478.2</v>
      </c>
      <c r="U107" s="33">
        <v>4005.8</v>
      </c>
      <c r="V107" s="31">
        <v>0</v>
      </c>
      <c r="W107" s="32">
        <f>W108</f>
        <v>4365.8</v>
      </c>
      <c r="X107" s="32">
        <f>X108</f>
        <v>4365.8</v>
      </c>
      <c r="Y107" s="34">
        <f>Y108</f>
        <v>4365.8</v>
      </c>
      <c r="Z107" s="35"/>
      <c r="AA107" s="1"/>
      <c r="AB107" s="1"/>
      <c r="AC107" s="1"/>
    </row>
    <row r="108" spans="1:29" ht="30" customHeight="1">
      <c r="A108" s="7"/>
      <c r="B108" s="36">
        <v>20205</v>
      </c>
      <c r="C108" s="37">
        <v>302000001</v>
      </c>
      <c r="D108" s="37">
        <v>302000001</v>
      </c>
      <c r="E108" s="22" t="s">
        <v>20</v>
      </c>
      <c r="F108" s="23">
        <v>303100034</v>
      </c>
      <c r="G108" s="24" t="s">
        <v>229</v>
      </c>
      <c r="H108" s="22">
        <v>303100034</v>
      </c>
      <c r="I108" s="26"/>
      <c r="J108" s="38" t="s">
        <v>19</v>
      </c>
      <c r="K108" s="28"/>
      <c r="L108" s="28"/>
      <c r="M108" s="28"/>
      <c r="N108" s="28" t="s">
        <v>18</v>
      </c>
      <c r="O108" s="28"/>
      <c r="P108" s="39">
        <v>1</v>
      </c>
      <c r="Q108" s="39">
        <v>6</v>
      </c>
      <c r="R108" s="40">
        <v>0</v>
      </c>
      <c r="S108" s="33">
        <v>5502.9</v>
      </c>
      <c r="T108" s="33">
        <v>5478.2</v>
      </c>
      <c r="U108" s="33">
        <v>4005.8</v>
      </c>
      <c r="V108" s="40">
        <v>0</v>
      </c>
      <c r="W108" s="33">
        <v>4365.8</v>
      </c>
      <c r="X108" s="33">
        <v>4365.8</v>
      </c>
      <c r="Y108" s="34">
        <v>4365.8</v>
      </c>
      <c r="Z108" s="35"/>
      <c r="AA108" s="1"/>
      <c r="AB108" s="1"/>
      <c r="AC108" s="1"/>
    </row>
    <row r="109" spans="1:29" ht="53.25" customHeight="1">
      <c r="A109" s="7"/>
      <c r="B109" s="61">
        <v>303100037</v>
      </c>
      <c r="C109" s="61"/>
      <c r="D109" s="21">
        <v>302000001</v>
      </c>
      <c r="E109" s="22" t="s">
        <v>223</v>
      </c>
      <c r="F109" s="23"/>
      <c r="G109" s="24" t="s">
        <v>227</v>
      </c>
      <c r="H109" s="25">
        <v>303100037</v>
      </c>
      <c r="I109" s="26" t="s">
        <v>228</v>
      </c>
      <c r="J109" s="27" t="s">
        <v>19</v>
      </c>
      <c r="K109" s="28" t="s">
        <v>19</v>
      </c>
      <c r="L109" s="29" t="s">
        <v>1</v>
      </c>
      <c r="M109" s="28" t="s">
        <v>1</v>
      </c>
      <c r="N109" s="29" t="s">
        <v>18</v>
      </c>
      <c r="O109" s="30" t="s">
        <v>18</v>
      </c>
      <c r="P109" s="62"/>
      <c r="Q109" s="62"/>
      <c r="R109" s="31">
        <v>0</v>
      </c>
      <c r="S109" s="32">
        <v>2707.4</v>
      </c>
      <c r="T109" s="32">
        <v>2571.3000000000002</v>
      </c>
      <c r="U109" s="33">
        <v>2560</v>
      </c>
      <c r="V109" s="31">
        <v>0</v>
      </c>
      <c r="W109" s="32">
        <f>W110</f>
        <v>4912</v>
      </c>
      <c r="X109" s="32">
        <f>X110</f>
        <v>4912</v>
      </c>
      <c r="Y109" s="34">
        <f>Y110</f>
        <v>4912</v>
      </c>
      <c r="Z109" s="35"/>
      <c r="AA109" s="1"/>
      <c r="AB109" s="1"/>
      <c r="AC109" s="1"/>
    </row>
    <row r="110" spans="1:29" ht="30" customHeight="1">
      <c r="A110" s="7"/>
      <c r="B110" s="36">
        <v>20205</v>
      </c>
      <c r="C110" s="37">
        <v>302000001</v>
      </c>
      <c r="D110" s="37">
        <v>302000001</v>
      </c>
      <c r="E110" s="22" t="s">
        <v>20</v>
      </c>
      <c r="F110" s="23">
        <v>303100037</v>
      </c>
      <c r="G110" s="24" t="s">
        <v>227</v>
      </c>
      <c r="H110" s="22">
        <v>303100037</v>
      </c>
      <c r="I110" s="26"/>
      <c r="J110" s="38" t="s">
        <v>19</v>
      </c>
      <c r="K110" s="28"/>
      <c r="L110" s="28"/>
      <c r="M110" s="28"/>
      <c r="N110" s="28" t="s">
        <v>18</v>
      </c>
      <c r="O110" s="28"/>
      <c r="P110" s="39">
        <v>7</v>
      </c>
      <c r="Q110" s="39">
        <v>9</v>
      </c>
      <c r="R110" s="40">
        <v>0</v>
      </c>
      <c r="S110" s="33">
        <v>2707.4</v>
      </c>
      <c r="T110" s="33">
        <v>2571.3000000000002</v>
      </c>
      <c r="U110" s="33">
        <v>2560</v>
      </c>
      <c r="V110" s="40">
        <v>0</v>
      </c>
      <c r="W110" s="33">
        <v>4912</v>
      </c>
      <c r="X110" s="33">
        <v>4912</v>
      </c>
      <c r="Y110" s="34">
        <v>4912</v>
      </c>
      <c r="Z110" s="35"/>
      <c r="AA110" s="1"/>
      <c r="AB110" s="1"/>
      <c r="AC110" s="1"/>
    </row>
    <row r="111" spans="1:29" ht="53.25" customHeight="1">
      <c r="A111" s="7"/>
      <c r="B111" s="61">
        <v>303100038</v>
      </c>
      <c r="C111" s="61"/>
      <c r="D111" s="21">
        <v>302000001</v>
      </c>
      <c r="E111" s="22" t="s">
        <v>223</v>
      </c>
      <c r="F111" s="23"/>
      <c r="G111" s="24" t="s">
        <v>225</v>
      </c>
      <c r="H111" s="25">
        <v>303100038</v>
      </c>
      <c r="I111" s="26" t="s">
        <v>226</v>
      </c>
      <c r="J111" s="27" t="s">
        <v>224</v>
      </c>
      <c r="K111" s="28" t="s">
        <v>414</v>
      </c>
      <c r="L111" s="29" t="s">
        <v>1</v>
      </c>
      <c r="M111" s="28" t="s">
        <v>1</v>
      </c>
      <c r="N111" s="29" t="s">
        <v>18</v>
      </c>
      <c r="O111" s="30" t="s">
        <v>18</v>
      </c>
      <c r="P111" s="62"/>
      <c r="Q111" s="62"/>
      <c r="R111" s="31">
        <v>0</v>
      </c>
      <c r="S111" s="32">
        <v>4004</v>
      </c>
      <c r="T111" s="32">
        <v>3749.7</v>
      </c>
      <c r="U111" s="33">
        <v>3900</v>
      </c>
      <c r="V111" s="31">
        <v>0</v>
      </c>
      <c r="W111" s="32">
        <v>2370</v>
      </c>
      <c r="X111" s="32">
        <f>X112</f>
        <v>2520</v>
      </c>
      <c r="Y111" s="34">
        <f>Y112</f>
        <v>2520</v>
      </c>
      <c r="Z111" s="35"/>
      <c r="AA111" s="1"/>
      <c r="AB111" s="1"/>
      <c r="AC111" s="1"/>
    </row>
    <row r="112" spans="1:29" ht="30" customHeight="1">
      <c r="A112" s="7"/>
      <c r="B112" s="36">
        <v>20205</v>
      </c>
      <c r="C112" s="37">
        <v>302000001</v>
      </c>
      <c r="D112" s="37">
        <v>302000001</v>
      </c>
      <c r="E112" s="22" t="s">
        <v>20</v>
      </c>
      <c r="F112" s="23">
        <v>303100038</v>
      </c>
      <c r="G112" s="24" t="s">
        <v>225</v>
      </c>
      <c r="H112" s="22">
        <v>303100038</v>
      </c>
      <c r="I112" s="26"/>
      <c r="J112" s="38" t="s">
        <v>224</v>
      </c>
      <c r="K112" s="28"/>
      <c r="L112" s="28"/>
      <c r="M112" s="28"/>
      <c r="N112" s="28" t="s">
        <v>18</v>
      </c>
      <c r="O112" s="28"/>
      <c r="P112" s="39">
        <v>1</v>
      </c>
      <c r="Q112" s="39">
        <v>13</v>
      </c>
      <c r="R112" s="40">
        <v>0</v>
      </c>
      <c r="S112" s="33">
        <v>4004</v>
      </c>
      <c r="T112" s="33">
        <v>3749.7</v>
      </c>
      <c r="U112" s="33">
        <v>3900</v>
      </c>
      <c r="V112" s="40">
        <v>0</v>
      </c>
      <c r="W112" s="33">
        <v>2520</v>
      </c>
      <c r="X112" s="33">
        <v>2520</v>
      </c>
      <c r="Y112" s="34">
        <v>2520</v>
      </c>
      <c r="Z112" s="35"/>
      <c r="AA112" s="1"/>
      <c r="AB112" s="1"/>
      <c r="AC112" s="1"/>
    </row>
    <row r="113" spans="1:29" ht="50.25" customHeight="1">
      <c r="A113" s="7"/>
      <c r="B113" s="61">
        <v>303100040</v>
      </c>
      <c r="C113" s="61"/>
      <c r="D113" s="21">
        <v>302000001</v>
      </c>
      <c r="E113" s="22" t="s">
        <v>223</v>
      </c>
      <c r="F113" s="23"/>
      <c r="G113" s="24" t="s">
        <v>221</v>
      </c>
      <c r="H113" s="25">
        <v>303100040</v>
      </c>
      <c r="I113" s="26" t="s">
        <v>222</v>
      </c>
      <c r="J113" s="27" t="s">
        <v>19</v>
      </c>
      <c r="K113" s="28" t="s">
        <v>415</v>
      </c>
      <c r="L113" s="29" t="s">
        <v>1</v>
      </c>
      <c r="M113" s="28" t="s">
        <v>1</v>
      </c>
      <c r="N113" s="29" t="s">
        <v>18</v>
      </c>
      <c r="O113" s="30" t="s">
        <v>18</v>
      </c>
      <c r="P113" s="62"/>
      <c r="Q113" s="62"/>
      <c r="R113" s="31">
        <v>0</v>
      </c>
      <c r="S113" s="32">
        <v>1177</v>
      </c>
      <c r="T113" s="32">
        <v>1132.2</v>
      </c>
      <c r="U113" s="33">
        <v>1177</v>
      </c>
      <c r="V113" s="31">
        <v>0</v>
      </c>
      <c r="W113" s="32">
        <f>W114</f>
        <v>1306.4000000000001</v>
      </c>
      <c r="X113" s="32">
        <f>X114</f>
        <v>1306.4000000000001</v>
      </c>
      <c r="Y113" s="34">
        <f>Y114</f>
        <v>1306.4000000000001</v>
      </c>
      <c r="Z113" s="35"/>
      <c r="AA113" s="1"/>
      <c r="AB113" s="1"/>
      <c r="AC113" s="1"/>
    </row>
    <row r="114" spans="1:29" ht="30" customHeight="1">
      <c r="A114" s="7"/>
      <c r="B114" s="36">
        <v>20205</v>
      </c>
      <c r="C114" s="37">
        <v>302000001</v>
      </c>
      <c r="D114" s="37">
        <v>302000001</v>
      </c>
      <c r="E114" s="22" t="s">
        <v>20</v>
      </c>
      <c r="F114" s="23">
        <v>303100040</v>
      </c>
      <c r="G114" s="24" t="s">
        <v>221</v>
      </c>
      <c r="H114" s="22">
        <v>303100040</v>
      </c>
      <c r="I114" s="26"/>
      <c r="J114" s="38" t="s">
        <v>19</v>
      </c>
      <c r="K114" s="28"/>
      <c r="L114" s="28"/>
      <c r="M114" s="28"/>
      <c r="N114" s="28" t="s">
        <v>18</v>
      </c>
      <c r="O114" s="28"/>
      <c r="P114" s="39">
        <v>1</v>
      </c>
      <c r="Q114" s="39">
        <v>4</v>
      </c>
      <c r="R114" s="40">
        <v>0</v>
      </c>
      <c r="S114" s="33">
        <v>1177</v>
      </c>
      <c r="T114" s="33">
        <v>1132.2</v>
      </c>
      <c r="U114" s="33">
        <v>1177</v>
      </c>
      <c r="V114" s="40">
        <v>0</v>
      </c>
      <c r="W114" s="33">
        <v>1306.4000000000001</v>
      </c>
      <c r="X114" s="33">
        <v>1306.4000000000001</v>
      </c>
      <c r="Y114" s="34">
        <v>1306.4000000000001</v>
      </c>
      <c r="Z114" s="35"/>
      <c r="AA114" s="1"/>
      <c r="AB114" s="1"/>
      <c r="AC114" s="1"/>
    </row>
    <row r="115" spans="1:29" ht="51.75" customHeight="1">
      <c r="A115" s="7"/>
      <c r="B115" s="63">
        <v>302000005</v>
      </c>
      <c r="C115" s="63"/>
      <c r="D115" s="21">
        <v>302000005</v>
      </c>
      <c r="E115" s="22" t="s">
        <v>220</v>
      </c>
      <c r="F115" s="23"/>
      <c r="G115" s="24" t="s">
        <v>217</v>
      </c>
      <c r="H115" s="25">
        <v>302030040</v>
      </c>
      <c r="I115" s="41" t="s">
        <v>220</v>
      </c>
      <c r="J115" s="27" t="s">
        <v>216</v>
      </c>
      <c r="K115" s="42" t="s">
        <v>1</v>
      </c>
      <c r="L115" s="29" t="s">
        <v>32</v>
      </c>
      <c r="M115" s="42" t="s">
        <v>1</v>
      </c>
      <c r="N115" s="29" t="s">
        <v>215</v>
      </c>
      <c r="O115" s="43" t="s">
        <v>1</v>
      </c>
      <c r="P115" s="64"/>
      <c r="Q115" s="64"/>
      <c r="R115" s="31">
        <v>0</v>
      </c>
      <c r="S115" s="44">
        <v>564.9</v>
      </c>
      <c r="T115" s="44">
        <v>360.9</v>
      </c>
      <c r="U115" s="45">
        <v>520</v>
      </c>
      <c r="V115" s="31">
        <v>0</v>
      </c>
      <c r="W115" s="44">
        <v>530</v>
      </c>
      <c r="X115" s="44">
        <v>530</v>
      </c>
      <c r="Y115" s="46">
        <f>Y116</f>
        <v>164.3</v>
      </c>
      <c r="Z115" s="35"/>
      <c r="AA115" s="1"/>
      <c r="AB115" s="1"/>
      <c r="AC115" s="1"/>
    </row>
    <row r="116" spans="1:29" ht="57" customHeight="1">
      <c r="A116" s="7"/>
      <c r="B116" s="61">
        <v>302030040</v>
      </c>
      <c r="C116" s="61"/>
      <c r="D116" s="21">
        <v>302000005</v>
      </c>
      <c r="E116" s="22" t="s">
        <v>220</v>
      </c>
      <c r="F116" s="23"/>
      <c r="G116" s="24" t="s">
        <v>217</v>
      </c>
      <c r="H116" s="25">
        <v>302030040</v>
      </c>
      <c r="I116" s="26" t="s">
        <v>219</v>
      </c>
      <c r="J116" s="27" t="s">
        <v>216</v>
      </c>
      <c r="K116" s="28" t="s">
        <v>416</v>
      </c>
      <c r="L116" s="29" t="s">
        <v>32</v>
      </c>
      <c r="M116" s="28" t="s">
        <v>32</v>
      </c>
      <c r="N116" s="29" t="s">
        <v>215</v>
      </c>
      <c r="O116" s="30" t="s">
        <v>215</v>
      </c>
      <c r="P116" s="62"/>
      <c r="Q116" s="62"/>
      <c r="R116" s="31">
        <v>0</v>
      </c>
      <c r="S116" s="32">
        <v>564.9</v>
      </c>
      <c r="T116" s="32">
        <v>360.9</v>
      </c>
      <c r="U116" s="33">
        <v>520</v>
      </c>
      <c r="V116" s="31">
        <v>0</v>
      </c>
      <c r="W116" s="32">
        <v>530</v>
      </c>
      <c r="X116" s="32">
        <v>530</v>
      </c>
      <c r="Y116" s="34">
        <f>Y117</f>
        <v>164.3</v>
      </c>
      <c r="Z116" s="35"/>
      <c r="AA116" s="1"/>
      <c r="AB116" s="1"/>
      <c r="AC116" s="1"/>
    </row>
    <row r="117" spans="1:29" ht="30" customHeight="1">
      <c r="A117" s="7"/>
      <c r="B117" s="36">
        <v>20205</v>
      </c>
      <c r="C117" s="37">
        <v>302000005</v>
      </c>
      <c r="D117" s="37">
        <v>302000005</v>
      </c>
      <c r="E117" s="22" t="s">
        <v>218</v>
      </c>
      <c r="F117" s="23">
        <v>302030040</v>
      </c>
      <c r="G117" s="24" t="s">
        <v>217</v>
      </c>
      <c r="H117" s="22">
        <v>302030040</v>
      </c>
      <c r="I117" s="26"/>
      <c r="J117" s="38" t="s">
        <v>216</v>
      </c>
      <c r="K117" s="28"/>
      <c r="L117" s="28" t="s">
        <v>32</v>
      </c>
      <c r="M117" s="28"/>
      <c r="N117" s="28" t="s">
        <v>215</v>
      </c>
      <c r="O117" s="28"/>
      <c r="P117" s="39">
        <v>1</v>
      </c>
      <c r="Q117" s="39">
        <v>13</v>
      </c>
      <c r="R117" s="40">
        <v>0</v>
      </c>
      <c r="S117" s="33">
        <v>564.9</v>
      </c>
      <c r="T117" s="33">
        <v>360.9</v>
      </c>
      <c r="U117" s="33">
        <v>520</v>
      </c>
      <c r="V117" s="40">
        <v>0</v>
      </c>
      <c r="W117" s="33">
        <v>530</v>
      </c>
      <c r="X117" s="33">
        <v>530</v>
      </c>
      <c r="Y117" s="34">
        <v>164.3</v>
      </c>
      <c r="Z117" s="35"/>
      <c r="AA117" s="1"/>
      <c r="AB117" s="1"/>
      <c r="AC117" s="1"/>
    </row>
    <row r="118" spans="1:29" ht="154.5" customHeight="1">
      <c r="A118" s="7"/>
      <c r="B118" s="63">
        <v>302000006</v>
      </c>
      <c r="C118" s="63"/>
      <c r="D118" s="21">
        <v>302000006</v>
      </c>
      <c r="E118" s="22" t="s">
        <v>214</v>
      </c>
      <c r="F118" s="23"/>
      <c r="G118" s="24" t="s">
        <v>211</v>
      </c>
      <c r="H118" s="25">
        <v>302191021</v>
      </c>
      <c r="I118" s="41" t="s">
        <v>214</v>
      </c>
      <c r="J118" s="27" t="s">
        <v>4</v>
      </c>
      <c r="K118" s="42" t="s">
        <v>1</v>
      </c>
      <c r="L118" s="29" t="s">
        <v>210</v>
      </c>
      <c r="M118" s="42" t="s">
        <v>1</v>
      </c>
      <c r="N118" s="29" t="s">
        <v>2</v>
      </c>
      <c r="O118" s="43" t="s">
        <v>1</v>
      </c>
      <c r="P118" s="64"/>
      <c r="Q118" s="64"/>
      <c r="R118" s="31">
        <v>0</v>
      </c>
      <c r="S118" s="44">
        <f t="shared" ref="S118:U119" si="1">S119</f>
        <v>20879.8</v>
      </c>
      <c r="T118" s="44">
        <f t="shared" si="1"/>
        <v>17247.400000000001</v>
      </c>
      <c r="U118" s="45">
        <f t="shared" si="1"/>
        <v>37077.599999999999</v>
      </c>
      <c r="V118" s="31">
        <v>0</v>
      </c>
      <c r="W118" s="44">
        <f t="shared" ref="W118:Y119" si="2">W119</f>
        <v>20677.2</v>
      </c>
      <c r="X118" s="44">
        <f t="shared" si="2"/>
        <v>14613.8</v>
      </c>
      <c r="Y118" s="46">
        <f t="shared" si="2"/>
        <v>20540.900000000001</v>
      </c>
      <c r="Z118" s="35"/>
      <c r="AA118" s="1"/>
      <c r="AB118" s="1"/>
      <c r="AC118" s="1"/>
    </row>
    <row r="119" spans="1:29" ht="81.75" customHeight="1">
      <c r="A119" s="7"/>
      <c r="B119" s="61">
        <v>302191021</v>
      </c>
      <c r="C119" s="61"/>
      <c r="D119" s="21">
        <v>302000006</v>
      </c>
      <c r="E119" s="22" t="s">
        <v>214</v>
      </c>
      <c r="F119" s="23"/>
      <c r="G119" s="24" t="s">
        <v>211</v>
      </c>
      <c r="H119" s="25">
        <v>302191021</v>
      </c>
      <c r="I119" s="26" t="s">
        <v>213</v>
      </c>
      <c r="J119" s="27" t="s">
        <v>4</v>
      </c>
      <c r="K119" s="28" t="s">
        <v>403</v>
      </c>
      <c r="L119" s="29" t="s">
        <v>210</v>
      </c>
      <c r="M119" s="28" t="s">
        <v>210</v>
      </c>
      <c r="N119" s="29" t="s">
        <v>2</v>
      </c>
      <c r="O119" s="30" t="s">
        <v>2</v>
      </c>
      <c r="P119" s="62"/>
      <c r="Q119" s="62"/>
      <c r="R119" s="31">
        <v>0</v>
      </c>
      <c r="S119" s="32">
        <f t="shared" si="1"/>
        <v>20879.8</v>
      </c>
      <c r="T119" s="32">
        <f t="shared" si="1"/>
        <v>17247.400000000001</v>
      </c>
      <c r="U119" s="33">
        <f t="shared" si="1"/>
        <v>37077.599999999999</v>
      </c>
      <c r="V119" s="31">
        <v>0</v>
      </c>
      <c r="W119" s="32">
        <f t="shared" si="2"/>
        <v>20677.2</v>
      </c>
      <c r="X119" s="32">
        <f t="shared" si="2"/>
        <v>14613.8</v>
      </c>
      <c r="Y119" s="34">
        <f t="shared" si="2"/>
        <v>20540.900000000001</v>
      </c>
      <c r="Z119" s="35"/>
      <c r="AA119" s="1"/>
      <c r="AB119" s="1"/>
      <c r="AC119" s="1"/>
    </row>
    <row r="120" spans="1:29" ht="30" customHeight="1">
      <c r="A120" s="7"/>
      <c r="B120" s="36">
        <v>20205</v>
      </c>
      <c r="C120" s="37">
        <v>302000006</v>
      </c>
      <c r="D120" s="37">
        <v>302000006</v>
      </c>
      <c r="E120" s="22" t="s">
        <v>212</v>
      </c>
      <c r="F120" s="23">
        <v>302191021</v>
      </c>
      <c r="G120" s="24" t="s">
        <v>211</v>
      </c>
      <c r="H120" s="22">
        <v>302191021</v>
      </c>
      <c r="I120" s="26"/>
      <c r="J120" s="38" t="s">
        <v>4</v>
      </c>
      <c r="K120" s="28"/>
      <c r="L120" s="28" t="s">
        <v>210</v>
      </c>
      <c r="M120" s="28"/>
      <c r="N120" s="28" t="s">
        <v>2</v>
      </c>
      <c r="O120" s="28"/>
      <c r="P120" s="39">
        <v>8</v>
      </c>
      <c r="Q120" s="39">
        <v>1</v>
      </c>
      <c r="R120" s="40">
        <v>0</v>
      </c>
      <c r="S120" s="33">
        <v>20879.8</v>
      </c>
      <c r="T120" s="33">
        <f>20247.4-3000</f>
        <v>17247.400000000001</v>
      </c>
      <c r="U120" s="33">
        <v>37077.599999999999</v>
      </c>
      <c r="V120" s="40">
        <v>0</v>
      </c>
      <c r="W120" s="33">
        <v>20677.2</v>
      </c>
      <c r="X120" s="33">
        <v>14613.8</v>
      </c>
      <c r="Y120" s="34">
        <v>20540.900000000001</v>
      </c>
      <c r="Z120" s="35"/>
      <c r="AA120" s="1"/>
      <c r="AB120" s="1"/>
      <c r="AC120" s="1"/>
    </row>
    <row r="121" spans="1:29" ht="177.75" customHeight="1">
      <c r="A121" s="7"/>
      <c r="B121" s="63">
        <v>302000013</v>
      </c>
      <c r="C121" s="63"/>
      <c r="D121" s="21">
        <v>302000013</v>
      </c>
      <c r="E121" s="22" t="s">
        <v>206</v>
      </c>
      <c r="F121" s="23"/>
      <c r="G121" s="24" t="s">
        <v>203</v>
      </c>
      <c r="H121" s="25">
        <v>302000000</v>
      </c>
      <c r="I121" s="41" t="s">
        <v>206</v>
      </c>
      <c r="J121" s="27" t="s">
        <v>74</v>
      </c>
      <c r="K121" s="42" t="s">
        <v>1</v>
      </c>
      <c r="L121" s="29" t="s">
        <v>1</v>
      </c>
      <c r="M121" s="42" t="s">
        <v>1</v>
      </c>
      <c r="N121" s="29" t="s">
        <v>73</v>
      </c>
      <c r="O121" s="43" t="s">
        <v>1</v>
      </c>
      <c r="P121" s="64"/>
      <c r="Q121" s="64"/>
      <c r="R121" s="31">
        <v>0</v>
      </c>
      <c r="S121" s="44">
        <f>S122</f>
        <v>7400</v>
      </c>
      <c r="T121" s="44">
        <f>T122</f>
        <v>7122.2</v>
      </c>
      <c r="U121" s="45">
        <v>24535.7</v>
      </c>
      <c r="V121" s="31">
        <v>0</v>
      </c>
      <c r="W121" s="44">
        <f>W123+W125</f>
        <v>4402</v>
      </c>
      <c r="X121" s="44">
        <f>X123+X125</f>
        <v>3000</v>
      </c>
      <c r="Y121" s="45">
        <f>Y123+Y125</f>
        <v>0</v>
      </c>
      <c r="Z121" s="3"/>
      <c r="AA121" s="1"/>
      <c r="AB121" s="1"/>
      <c r="AC121" s="1"/>
    </row>
    <row r="122" spans="1:29" ht="81.75" customHeight="1">
      <c r="A122" s="7"/>
      <c r="B122" s="61">
        <v>302000113</v>
      </c>
      <c r="C122" s="61"/>
      <c r="D122" s="21">
        <v>302000013</v>
      </c>
      <c r="E122" s="22" t="s">
        <v>206</v>
      </c>
      <c r="F122" s="23"/>
      <c r="G122" s="24" t="s">
        <v>208</v>
      </c>
      <c r="H122" s="25">
        <v>302000113</v>
      </c>
      <c r="I122" s="26" t="s">
        <v>209</v>
      </c>
      <c r="J122" s="27" t="s">
        <v>26</v>
      </c>
      <c r="K122" s="28" t="s">
        <v>410</v>
      </c>
      <c r="L122" s="29" t="s">
        <v>207</v>
      </c>
      <c r="M122" s="28" t="s">
        <v>207</v>
      </c>
      <c r="N122" s="29" t="s">
        <v>2</v>
      </c>
      <c r="O122" s="30" t="s">
        <v>2</v>
      </c>
      <c r="P122" s="62"/>
      <c r="Q122" s="62"/>
      <c r="R122" s="31">
        <v>0</v>
      </c>
      <c r="S122" s="32">
        <f>S123</f>
        <v>7400</v>
      </c>
      <c r="T122" s="32">
        <f>T123</f>
        <v>7122.2</v>
      </c>
      <c r="U122" s="33">
        <v>22500.7</v>
      </c>
      <c r="V122" s="31">
        <v>0</v>
      </c>
      <c r="W122" s="32">
        <f>W123</f>
        <v>3902</v>
      </c>
      <c r="X122" s="32">
        <v>0</v>
      </c>
      <c r="Y122" s="34">
        <v>0</v>
      </c>
      <c r="Z122" s="35"/>
      <c r="AA122" s="1"/>
      <c r="AB122" s="1"/>
      <c r="AC122" s="1"/>
    </row>
    <row r="123" spans="1:29" ht="30" customHeight="1">
      <c r="A123" s="7"/>
      <c r="B123" s="36">
        <v>20205</v>
      </c>
      <c r="C123" s="37">
        <v>302000013</v>
      </c>
      <c r="D123" s="37">
        <v>302000013</v>
      </c>
      <c r="E123" s="22" t="s">
        <v>204</v>
      </c>
      <c r="F123" s="23">
        <v>302000113</v>
      </c>
      <c r="G123" s="24" t="s">
        <v>208</v>
      </c>
      <c r="H123" s="22">
        <v>302000113</v>
      </c>
      <c r="I123" s="26"/>
      <c r="J123" s="38" t="s">
        <v>26</v>
      </c>
      <c r="K123" s="28"/>
      <c r="L123" s="28" t="s">
        <v>207</v>
      </c>
      <c r="M123" s="28"/>
      <c r="N123" s="28" t="s">
        <v>2</v>
      </c>
      <c r="O123" s="28"/>
      <c r="P123" s="39">
        <v>5</v>
      </c>
      <c r="Q123" s="39">
        <v>2</v>
      </c>
      <c r="R123" s="40">
        <v>0</v>
      </c>
      <c r="S123" s="33">
        <v>7400</v>
      </c>
      <c r="T123" s="33">
        <v>7122.2</v>
      </c>
      <c r="U123" s="33">
        <v>22500.7</v>
      </c>
      <c r="V123" s="40">
        <v>0</v>
      </c>
      <c r="W123" s="33">
        <v>3902</v>
      </c>
      <c r="X123" s="33">
        <v>0</v>
      </c>
      <c r="Y123" s="34">
        <v>0</v>
      </c>
      <c r="Z123" s="35"/>
      <c r="AA123" s="1"/>
      <c r="AB123" s="1"/>
      <c r="AC123" s="1"/>
    </row>
    <row r="124" spans="1:29" ht="76.5" customHeight="1">
      <c r="A124" s="7"/>
      <c r="B124" s="61">
        <v>302000313</v>
      </c>
      <c r="C124" s="61"/>
      <c r="D124" s="21">
        <v>302000013</v>
      </c>
      <c r="E124" s="22" t="s">
        <v>206</v>
      </c>
      <c r="F124" s="23"/>
      <c r="G124" s="24" t="s">
        <v>203</v>
      </c>
      <c r="H124" s="25">
        <v>302000313</v>
      </c>
      <c r="I124" s="26" t="s">
        <v>205</v>
      </c>
      <c r="J124" s="27" t="s">
        <v>74</v>
      </c>
      <c r="K124" s="28" t="s">
        <v>74</v>
      </c>
      <c r="L124" s="29" t="s">
        <v>1</v>
      </c>
      <c r="M124" s="28" t="s">
        <v>1</v>
      </c>
      <c r="N124" s="29" t="s">
        <v>73</v>
      </c>
      <c r="O124" s="30" t="s">
        <v>73</v>
      </c>
      <c r="P124" s="62"/>
      <c r="Q124" s="62"/>
      <c r="R124" s="31">
        <v>0</v>
      </c>
      <c r="S124" s="32">
        <v>0</v>
      </c>
      <c r="T124" s="32">
        <v>0</v>
      </c>
      <c r="U124" s="33">
        <v>2035</v>
      </c>
      <c r="V124" s="31">
        <v>0</v>
      </c>
      <c r="W124" s="32">
        <f>W125</f>
        <v>500</v>
      </c>
      <c r="X124" s="32">
        <v>0</v>
      </c>
      <c r="Y124" s="34">
        <v>0</v>
      </c>
      <c r="Z124" s="35"/>
      <c r="AA124" s="1"/>
      <c r="AB124" s="1"/>
      <c r="AC124" s="1"/>
    </row>
    <row r="125" spans="1:29" ht="30" customHeight="1">
      <c r="A125" s="7"/>
      <c r="B125" s="36">
        <v>20205</v>
      </c>
      <c r="C125" s="37">
        <v>302000013</v>
      </c>
      <c r="D125" s="37">
        <v>302000013</v>
      </c>
      <c r="E125" s="22" t="s">
        <v>204</v>
      </c>
      <c r="F125" s="23">
        <v>302000313</v>
      </c>
      <c r="G125" s="24" t="s">
        <v>203</v>
      </c>
      <c r="H125" s="22">
        <v>302000313</v>
      </c>
      <c r="I125" s="26"/>
      <c r="J125" s="38" t="s">
        <v>74</v>
      </c>
      <c r="K125" s="28"/>
      <c r="L125" s="28"/>
      <c r="M125" s="28"/>
      <c r="N125" s="28" t="s">
        <v>73</v>
      </c>
      <c r="O125" s="28"/>
      <c r="P125" s="39">
        <v>5</v>
      </c>
      <c r="Q125" s="39">
        <v>5</v>
      </c>
      <c r="R125" s="40">
        <v>0</v>
      </c>
      <c r="S125" s="33">
        <v>0</v>
      </c>
      <c r="T125" s="33">
        <v>0</v>
      </c>
      <c r="U125" s="33">
        <v>2035</v>
      </c>
      <c r="V125" s="40">
        <v>0</v>
      </c>
      <c r="W125" s="33">
        <v>500</v>
      </c>
      <c r="X125" s="33">
        <v>3000</v>
      </c>
      <c r="Y125" s="34">
        <v>0</v>
      </c>
      <c r="Z125" s="35"/>
      <c r="AA125" s="1"/>
      <c r="AB125" s="1"/>
      <c r="AC125" s="1"/>
    </row>
    <row r="126" spans="1:29" ht="199.5" customHeight="1">
      <c r="A126" s="7"/>
      <c r="B126" s="63">
        <v>302000017</v>
      </c>
      <c r="C126" s="63"/>
      <c r="D126" s="21">
        <v>302000017</v>
      </c>
      <c r="E126" s="22" t="s">
        <v>202</v>
      </c>
      <c r="F126" s="23"/>
      <c r="G126" s="24" t="s">
        <v>200</v>
      </c>
      <c r="H126" s="25">
        <v>303060081</v>
      </c>
      <c r="I126" s="41" t="s">
        <v>202</v>
      </c>
      <c r="J126" s="27" t="s">
        <v>4</v>
      </c>
      <c r="K126" s="42" t="s">
        <v>1</v>
      </c>
      <c r="L126" s="29" t="s">
        <v>199</v>
      </c>
      <c r="M126" s="42" t="s">
        <v>1</v>
      </c>
      <c r="N126" s="29" t="s">
        <v>2</v>
      </c>
      <c r="O126" s="43" t="s">
        <v>1</v>
      </c>
      <c r="P126" s="64"/>
      <c r="Q126" s="64"/>
      <c r="R126" s="31">
        <v>0</v>
      </c>
      <c r="S126" s="44">
        <v>110</v>
      </c>
      <c r="T126" s="44">
        <v>101</v>
      </c>
      <c r="U126" s="45">
        <v>74.8</v>
      </c>
      <c r="V126" s="31">
        <v>0</v>
      </c>
      <c r="W126" s="44">
        <v>72</v>
      </c>
      <c r="X126" s="44">
        <v>72</v>
      </c>
      <c r="Y126" s="46">
        <f>Y127</f>
        <v>72</v>
      </c>
      <c r="Z126" s="35"/>
      <c r="AA126" s="1"/>
      <c r="AB126" s="1"/>
      <c r="AC126" s="1"/>
    </row>
    <row r="127" spans="1:29" ht="84" customHeight="1">
      <c r="A127" s="7"/>
      <c r="B127" s="61">
        <v>303060081</v>
      </c>
      <c r="C127" s="61"/>
      <c r="D127" s="21">
        <v>302000017</v>
      </c>
      <c r="E127" s="22" t="s">
        <v>202</v>
      </c>
      <c r="F127" s="23"/>
      <c r="G127" s="24" t="s">
        <v>200</v>
      </c>
      <c r="H127" s="25">
        <v>303060081</v>
      </c>
      <c r="I127" s="26" t="s">
        <v>201</v>
      </c>
      <c r="J127" s="27" t="s">
        <v>4</v>
      </c>
      <c r="K127" s="28" t="s">
        <v>4</v>
      </c>
      <c r="L127" s="29" t="s">
        <v>199</v>
      </c>
      <c r="M127" s="28" t="s">
        <v>199</v>
      </c>
      <c r="N127" s="29" t="s">
        <v>2</v>
      </c>
      <c r="O127" s="30" t="s">
        <v>2</v>
      </c>
      <c r="P127" s="62"/>
      <c r="Q127" s="62"/>
      <c r="R127" s="31">
        <v>0</v>
      </c>
      <c r="S127" s="32">
        <v>110</v>
      </c>
      <c r="T127" s="32">
        <v>101</v>
      </c>
      <c r="U127" s="33">
        <v>74.8</v>
      </c>
      <c r="V127" s="31">
        <v>0</v>
      </c>
      <c r="W127" s="32">
        <v>72</v>
      </c>
      <c r="X127" s="32">
        <v>72</v>
      </c>
      <c r="Y127" s="34">
        <f>Y128</f>
        <v>72</v>
      </c>
      <c r="Z127" s="35"/>
      <c r="AA127" s="1"/>
      <c r="AB127" s="1"/>
      <c r="AC127" s="1"/>
    </row>
    <row r="128" spans="1:29" ht="30" customHeight="1">
      <c r="A128" s="7"/>
      <c r="B128" s="36">
        <v>20205</v>
      </c>
      <c r="C128" s="37">
        <v>302000017</v>
      </c>
      <c r="D128" s="37">
        <v>302000017</v>
      </c>
      <c r="E128" s="22" t="s">
        <v>17</v>
      </c>
      <c r="F128" s="23">
        <v>303060081</v>
      </c>
      <c r="G128" s="24" t="s">
        <v>200</v>
      </c>
      <c r="H128" s="22">
        <v>303060081</v>
      </c>
      <c r="I128" s="26"/>
      <c r="J128" s="38" t="s">
        <v>4</v>
      </c>
      <c r="K128" s="28"/>
      <c r="L128" s="28" t="s">
        <v>199</v>
      </c>
      <c r="M128" s="28"/>
      <c r="N128" s="28" t="s">
        <v>2</v>
      </c>
      <c r="O128" s="28"/>
      <c r="P128" s="39">
        <v>1</v>
      </c>
      <c r="Q128" s="39">
        <v>13</v>
      </c>
      <c r="R128" s="40">
        <v>0</v>
      </c>
      <c r="S128" s="33">
        <v>110</v>
      </c>
      <c r="T128" s="33">
        <v>101</v>
      </c>
      <c r="U128" s="33">
        <v>74.8</v>
      </c>
      <c r="V128" s="40">
        <v>0</v>
      </c>
      <c r="W128" s="33">
        <v>72</v>
      </c>
      <c r="X128" s="33">
        <v>72</v>
      </c>
      <c r="Y128" s="34">
        <v>72</v>
      </c>
      <c r="Z128" s="35"/>
      <c r="AA128" s="1"/>
      <c r="AB128" s="1"/>
      <c r="AC128" s="1"/>
    </row>
    <row r="129" spans="1:29" ht="57.75" customHeight="1">
      <c r="A129" s="7"/>
      <c r="B129" s="63">
        <v>302000019</v>
      </c>
      <c r="C129" s="63"/>
      <c r="D129" s="21">
        <v>302000019</v>
      </c>
      <c r="E129" s="22" t="s">
        <v>198</v>
      </c>
      <c r="F129" s="23"/>
      <c r="G129" s="24" t="s">
        <v>195</v>
      </c>
      <c r="H129" s="25">
        <v>302040072</v>
      </c>
      <c r="I129" s="41" t="s">
        <v>198</v>
      </c>
      <c r="J129" s="27" t="s">
        <v>26</v>
      </c>
      <c r="K129" s="42" t="s">
        <v>1</v>
      </c>
      <c r="L129" s="29" t="s">
        <v>194</v>
      </c>
      <c r="M129" s="42" t="s">
        <v>1</v>
      </c>
      <c r="N129" s="29" t="s">
        <v>2</v>
      </c>
      <c r="O129" s="43" t="s">
        <v>1</v>
      </c>
      <c r="P129" s="64"/>
      <c r="Q129" s="64"/>
      <c r="R129" s="31">
        <v>0</v>
      </c>
      <c r="S129" s="44">
        <v>3249.7</v>
      </c>
      <c r="T129" s="44">
        <v>2188.3000000000002</v>
      </c>
      <c r="U129" s="45">
        <v>4313.8999999999996</v>
      </c>
      <c r="V129" s="31">
        <v>0</v>
      </c>
      <c r="W129" s="44">
        <v>1162.0999999999999</v>
      </c>
      <c r="X129" s="44">
        <f>X130</f>
        <v>600</v>
      </c>
      <c r="Y129" s="46">
        <v>0</v>
      </c>
      <c r="Z129" s="35"/>
      <c r="AA129" s="1"/>
      <c r="AB129" s="1"/>
      <c r="AC129" s="1"/>
    </row>
    <row r="130" spans="1:29" ht="87.75" customHeight="1">
      <c r="A130" s="7"/>
      <c r="B130" s="61">
        <v>302040072</v>
      </c>
      <c r="C130" s="61"/>
      <c r="D130" s="21">
        <v>302000019</v>
      </c>
      <c r="E130" s="22" t="s">
        <v>198</v>
      </c>
      <c r="F130" s="23"/>
      <c r="G130" s="24" t="s">
        <v>195</v>
      </c>
      <c r="H130" s="25">
        <v>302040072</v>
      </c>
      <c r="I130" s="26" t="s">
        <v>197</v>
      </c>
      <c r="J130" s="27" t="s">
        <v>26</v>
      </c>
      <c r="K130" s="28" t="s">
        <v>26</v>
      </c>
      <c r="L130" s="29" t="s">
        <v>194</v>
      </c>
      <c r="M130" s="28" t="s">
        <v>194</v>
      </c>
      <c r="N130" s="29" t="s">
        <v>2</v>
      </c>
      <c r="O130" s="30" t="s">
        <v>2</v>
      </c>
      <c r="P130" s="62"/>
      <c r="Q130" s="62"/>
      <c r="R130" s="31">
        <v>0</v>
      </c>
      <c r="S130" s="32">
        <v>3249.7</v>
      </c>
      <c r="T130" s="32">
        <v>2188.3000000000002</v>
      </c>
      <c r="U130" s="33">
        <v>4313.8999999999996</v>
      </c>
      <c r="V130" s="31">
        <v>0</v>
      </c>
      <c r="W130" s="32">
        <f>W131</f>
        <v>1600</v>
      </c>
      <c r="X130" s="32">
        <f>X131</f>
        <v>600</v>
      </c>
      <c r="Y130" s="34">
        <v>0</v>
      </c>
      <c r="Z130" s="35"/>
      <c r="AA130" s="1"/>
      <c r="AB130" s="1"/>
      <c r="AC130" s="1"/>
    </row>
    <row r="131" spans="1:29" ht="30" customHeight="1">
      <c r="A131" s="7"/>
      <c r="B131" s="36">
        <v>20205</v>
      </c>
      <c r="C131" s="37">
        <v>302000019</v>
      </c>
      <c r="D131" s="37">
        <v>302000019</v>
      </c>
      <c r="E131" s="22" t="s">
        <v>196</v>
      </c>
      <c r="F131" s="23">
        <v>302040072</v>
      </c>
      <c r="G131" s="24" t="s">
        <v>195</v>
      </c>
      <c r="H131" s="22">
        <v>302040072</v>
      </c>
      <c r="I131" s="26"/>
      <c r="J131" s="38" t="s">
        <v>26</v>
      </c>
      <c r="K131" s="28"/>
      <c r="L131" s="28" t="s">
        <v>194</v>
      </c>
      <c r="M131" s="28"/>
      <c r="N131" s="28" t="s">
        <v>2</v>
      </c>
      <c r="O131" s="28"/>
      <c r="P131" s="39">
        <v>5</v>
      </c>
      <c r="Q131" s="39">
        <v>2</v>
      </c>
      <c r="R131" s="40">
        <v>0</v>
      </c>
      <c r="S131" s="33">
        <v>3249.7</v>
      </c>
      <c r="T131" s="33">
        <v>2188.3000000000002</v>
      </c>
      <c r="U131" s="33">
        <v>4313.8999999999996</v>
      </c>
      <c r="V131" s="40">
        <v>0</v>
      </c>
      <c r="W131" s="33">
        <v>1600</v>
      </c>
      <c r="X131" s="33">
        <v>600</v>
      </c>
      <c r="Y131" s="34">
        <v>0</v>
      </c>
      <c r="Z131" s="35"/>
      <c r="AA131" s="1"/>
      <c r="AB131" s="1"/>
      <c r="AC131" s="1"/>
    </row>
    <row r="132" spans="1:29" ht="30" customHeight="1">
      <c r="A132" s="7"/>
      <c r="B132" s="63">
        <v>303010001</v>
      </c>
      <c r="C132" s="63"/>
      <c r="D132" s="21">
        <v>303010001</v>
      </c>
      <c r="E132" s="22" t="s">
        <v>193</v>
      </c>
      <c r="F132" s="23"/>
      <c r="G132" s="24" t="s">
        <v>190</v>
      </c>
      <c r="H132" s="25">
        <v>301010069</v>
      </c>
      <c r="I132" s="41" t="s">
        <v>193</v>
      </c>
      <c r="J132" s="27" t="s">
        <v>189</v>
      </c>
      <c r="K132" s="42" t="s">
        <v>1</v>
      </c>
      <c r="L132" s="29" t="s">
        <v>1</v>
      </c>
      <c r="M132" s="42" t="s">
        <v>1</v>
      </c>
      <c r="N132" s="29" t="s">
        <v>188</v>
      </c>
      <c r="O132" s="43" t="s">
        <v>1</v>
      </c>
      <c r="P132" s="64"/>
      <c r="Q132" s="64"/>
      <c r="R132" s="31">
        <v>0</v>
      </c>
      <c r="S132" s="44">
        <f>S133</f>
        <v>1949.2</v>
      </c>
      <c r="T132" s="44">
        <f>T133</f>
        <v>1824.7</v>
      </c>
      <c r="U132" s="45">
        <v>1192.2</v>
      </c>
      <c r="V132" s="31">
        <v>0</v>
      </c>
      <c r="W132" s="44">
        <f t="shared" ref="W132:Y133" si="3">W133</f>
        <v>1353.7</v>
      </c>
      <c r="X132" s="44">
        <f t="shared" si="3"/>
        <v>1002</v>
      </c>
      <c r="Y132" s="46">
        <f t="shared" si="3"/>
        <v>1038.0999999999999</v>
      </c>
      <c r="Z132" s="35"/>
      <c r="AA132" s="1"/>
      <c r="AB132" s="1"/>
      <c r="AC132" s="1"/>
    </row>
    <row r="133" spans="1:29" ht="142.5" customHeight="1">
      <c r="A133" s="7"/>
      <c r="B133" s="61">
        <v>301010069</v>
      </c>
      <c r="C133" s="61"/>
      <c r="D133" s="21">
        <v>303010001</v>
      </c>
      <c r="E133" s="22" t="s">
        <v>193</v>
      </c>
      <c r="F133" s="23"/>
      <c r="G133" s="24" t="s">
        <v>190</v>
      </c>
      <c r="H133" s="25">
        <v>301010069</v>
      </c>
      <c r="I133" s="26" t="s">
        <v>192</v>
      </c>
      <c r="J133" s="27" t="s">
        <v>189</v>
      </c>
      <c r="K133" s="28" t="s">
        <v>189</v>
      </c>
      <c r="L133" s="29" t="s">
        <v>1</v>
      </c>
      <c r="M133" s="28" t="s">
        <v>1</v>
      </c>
      <c r="N133" s="29" t="s">
        <v>188</v>
      </c>
      <c r="O133" s="30" t="s">
        <v>188</v>
      </c>
      <c r="P133" s="62"/>
      <c r="Q133" s="62"/>
      <c r="R133" s="31">
        <v>0</v>
      </c>
      <c r="S133" s="32">
        <f>S134</f>
        <v>1949.2</v>
      </c>
      <c r="T133" s="32">
        <f>T134</f>
        <v>1824.7</v>
      </c>
      <c r="U133" s="33">
        <v>1192.2</v>
      </c>
      <c r="V133" s="31">
        <v>0</v>
      </c>
      <c r="W133" s="32">
        <f t="shared" si="3"/>
        <v>1353.7</v>
      </c>
      <c r="X133" s="32">
        <f t="shared" si="3"/>
        <v>1002</v>
      </c>
      <c r="Y133" s="34">
        <f t="shared" si="3"/>
        <v>1038.0999999999999</v>
      </c>
      <c r="Z133" s="35"/>
      <c r="AA133" s="1"/>
      <c r="AB133" s="1"/>
      <c r="AC133" s="1"/>
    </row>
    <row r="134" spans="1:29" ht="30" customHeight="1">
      <c r="A134" s="7"/>
      <c r="B134" s="36">
        <v>20205</v>
      </c>
      <c r="C134" s="37">
        <v>303010001</v>
      </c>
      <c r="D134" s="37">
        <v>303010001</v>
      </c>
      <c r="E134" s="22" t="s">
        <v>191</v>
      </c>
      <c r="F134" s="23">
        <v>301010069</v>
      </c>
      <c r="G134" s="24" t="s">
        <v>190</v>
      </c>
      <c r="H134" s="22">
        <v>301010069</v>
      </c>
      <c r="I134" s="26"/>
      <c r="J134" s="38" t="s">
        <v>189</v>
      </c>
      <c r="K134" s="28"/>
      <c r="L134" s="28"/>
      <c r="M134" s="28"/>
      <c r="N134" s="28" t="s">
        <v>188</v>
      </c>
      <c r="O134" s="28"/>
      <c r="P134" s="39">
        <v>8</v>
      </c>
      <c r="Q134" s="39">
        <v>1</v>
      </c>
      <c r="R134" s="40">
        <v>0</v>
      </c>
      <c r="S134" s="33">
        <v>1949.2</v>
      </c>
      <c r="T134" s="33">
        <v>1824.7</v>
      </c>
      <c r="U134" s="33">
        <v>1192.2</v>
      </c>
      <c r="V134" s="40">
        <v>0</v>
      </c>
      <c r="W134" s="33">
        <v>1353.7</v>
      </c>
      <c r="X134" s="33">
        <v>1002</v>
      </c>
      <c r="Y134" s="34">
        <v>1038.0999999999999</v>
      </c>
      <c r="Z134" s="35"/>
      <c r="AA134" s="1"/>
      <c r="AB134" s="1"/>
      <c r="AC134" s="1"/>
    </row>
    <row r="135" spans="1:29" ht="75.75" customHeight="1">
      <c r="A135" s="7"/>
      <c r="B135" s="63">
        <v>303010003</v>
      </c>
      <c r="C135" s="63"/>
      <c r="D135" s="21">
        <v>303010003</v>
      </c>
      <c r="E135" s="22" t="s">
        <v>187</v>
      </c>
      <c r="F135" s="23"/>
      <c r="G135" s="24" t="s">
        <v>184</v>
      </c>
      <c r="H135" s="25">
        <v>302191048</v>
      </c>
      <c r="I135" s="41" t="s">
        <v>187</v>
      </c>
      <c r="J135" s="27" t="s">
        <v>26</v>
      </c>
      <c r="K135" s="42" t="s">
        <v>1</v>
      </c>
      <c r="L135" s="29" t="s">
        <v>183</v>
      </c>
      <c r="M135" s="42" t="s">
        <v>1</v>
      </c>
      <c r="N135" s="29" t="s">
        <v>2</v>
      </c>
      <c r="O135" s="43" t="s">
        <v>1</v>
      </c>
      <c r="P135" s="64"/>
      <c r="Q135" s="64"/>
      <c r="R135" s="31">
        <v>0</v>
      </c>
      <c r="S135" s="44">
        <v>1963</v>
      </c>
      <c r="T135" s="44">
        <v>207.2</v>
      </c>
      <c r="U135" s="45">
        <v>1800</v>
      </c>
      <c r="V135" s="31">
        <v>0</v>
      </c>
      <c r="W135" s="44">
        <f t="shared" ref="W135:Y136" si="4">W136</f>
        <v>350</v>
      </c>
      <c r="X135" s="44">
        <f t="shared" si="4"/>
        <v>350</v>
      </c>
      <c r="Y135" s="46">
        <f t="shared" si="4"/>
        <v>350</v>
      </c>
      <c r="Z135" s="35"/>
      <c r="AA135" s="1"/>
      <c r="AB135" s="1"/>
      <c r="AC135" s="1"/>
    </row>
    <row r="136" spans="1:29" ht="85.5" customHeight="1">
      <c r="A136" s="7"/>
      <c r="B136" s="61">
        <v>302191048</v>
      </c>
      <c r="C136" s="61"/>
      <c r="D136" s="21">
        <v>303010003</v>
      </c>
      <c r="E136" s="22" t="s">
        <v>187</v>
      </c>
      <c r="F136" s="23"/>
      <c r="G136" s="24" t="s">
        <v>184</v>
      </c>
      <c r="H136" s="25">
        <v>302191048</v>
      </c>
      <c r="I136" s="26" t="s">
        <v>186</v>
      </c>
      <c r="J136" s="27" t="s">
        <v>26</v>
      </c>
      <c r="K136" s="28" t="s">
        <v>26</v>
      </c>
      <c r="L136" s="29" t="s">
        <v>183</v>
      </c>
      <c r="M136" s="28" t="s">
        <v>183</v>
      </c>
      <c r="N136" s="29" t="s">
        <v>2</v>
      </c>
      <c r="O136" s="30" t="s">
        <v>2</v>
      </c>
      <c r="P136" s="62"/>
      <c r="Q136" s="62"/>
      <c r="R136" s="31">
        <v>0</v>
      </c>
      <c r="S136" s="32">
        <v>1963</v>
      </c>
      <c r="T136" s="32">
        <v>207.2</v>
      </c>
      <c r="U136" s="33">
        <f>U137</f>
        <v>2500</v>
      </c>
      <c r="V136" s="31">
        <v>0</v>
      </c>
      <c r="W136" s="32">
        <f t="shared" si="4"/>
        <v>350</v>
      </c>
      <c r="X136" s="32">
        <f t="shared" si="4"/>
        <v>350</v>
      </c>
      <c r="Y136" s="34">
        <f t="shared" si="4"/>
        <v>350</v>
      </c>
      <c r="Z136" s="35"/>
      <c r="AA136" s="1"/>
      <c r="AB136" s="1"/>
      <c r="AC136" s="1"/>
    </row>
    <row r="137" spans="1:29" ht="30" customHeight="1">
      <c r="A137" s="7"/>
      <c r="B137" s="36">
        <v>20205</v>
      </c>
      <c r="C137" s="37">
        <v>303010003</v>
      </c>
      <c r="D137" s="37">
        <v>303010003</v>
      </c>
      <c r="E137" s="22" t="s">
        <v>185</v>
      </c>
      <c r="F137" s="23">
        <v>302191048</v>
      </c>
      <c r="G137" s="24" t="s">
        <v>184</v>
      </c>
      <c r="H137" s="22">
        <v>302191048</v>
      </c>
      <c r="I137" s="26"/>
      <c r="J137" s="38" t="s">
        <v>26</v>
      </c>
      <c r="K137" s="28"/>
      <c r="L137" s="28" t="s">
        <v>183</v>
      </c>
      <c r="M137" s="28"/>
      <c r="N137" s="28" t="s">
        <v>2</v>
      </c>
      <c r="O137" s="28"/>
      <c r="P137" s="39">
        <v>8</v>
      </c>
      <c r="Q137" s="39">
        <v>1</v>
      </c>
      <c r="R137" s="40">
        <v>0</v>
      </c>
      <c r="S137" s="33">
        <v>1963</v>
      </c>
      <c r="T137" s="33">
        <v>207.2</v>
      </c>
      <c r="U137" s="33">
        <v>2500</v>
      </c>
      <c r="V137" s="40">
        <v>0</v>
      </c>
      <c r="W137" s="33">
        <v>350</v>
      </c>
      <c r="X137" s="33">
        <v>350</v>
      </c>
      <c r="Y137" s="34">
        <v>350</v>
      </c>
      <c r="Z137" s="35"/>
      <c r="AA137" s="1"/>
      <c r="AB137" s="1"/>
      <c r="AC137" s="1"/>
    </row>
    <row r="138" spans="1:29" ht="49.5" customHeight="1">
      <c r="A138" s="7"/>
      <c r="B138" s="63">
        <v>303020002</v>
      </c>
      <c r="C138" s="63"/>
      <c r="D138" s="21">
        <v>303020002</v>
      </c>
      <c r="E138" s="22" t="s">
        <v>182</v>
      </c>
      <c r="F138" s="23"/>
      <c r="G138" s="24" t="s">
        <v>23</v>
      </c>
      <c r="H138" s="25">
        <v>304490084</v>
      </c>
      <c r="I138" s="41" t="s">
        <v>182</v>
      </c>
      <c r="J138" s="27" t="s">
        <v>33</v>
      </c>
      <c r="K138" s="42" t="s">
        <v>1</v>
      </c>
      <c r="L138" s="29" t="s">
        <v>1</v>
      </c>
      <c r="M138" s="42" t="s">
        <v>1</v>
      </c>
      <c r="N138" s="29" t="s">
        <v>12</v>
      </c>
      <c r="O138" s="43" t="s">
        <v>1</v>
      </c>
      <c r="P138" s="64"/>
      <c r="Q138" s="64"/>
      <c r="R138" s="31">
        <v>0</v>
      </c>
      <c r="S138" s="44">
        <v>552.6</v>
      </c>
      <c r="T138" s="44">
        <v>552.6</v>
      </c>
      <c r="U138" s="45">
        <v>554.1</v>
      </c>
      <c r="V138" s="31">
        <v>0</v>
      </c>
      <c r="W138" s="44">
        <f t="shared" ref="W138:Y139" si="5">W139</f>
        <v>598.6</v>
      </c>
      <c r="X138" s="44">
        <f t="shared" si="5"/>
        <v>605.1</v>
      </c>
      <c r="Y138" s="46">
        <f t="shared" si="5"/>
        <v>627.29999999999995</v>
      </c>
      <c r="Z138" s="35"/>
      <c r="AA138" s="1"/>
      <c r="AB138" s="1"/>
      <c r="AC138" s="1"/>
    </row>
    <row r="139" spans="1:29" ht="53.25" customHeight="1">
      <c r="A139" s="7"/>
      <c r="B139" s="61">
        <v>304490084</v>
      </c>
      <c r="C139" s="61"/>
      <c r="D139" s="21">
        <v>303020002</v>
      </c>
      <c r="E139" s="22" t="s">
        <v>182</v>
      </c>
      <c r="F139" s="23"/>
      <c r="G139" s="24" t="s">
        <v>23</v>
      </c>
      <c r="H139" s="25">
        <v>304490084</v>
      </c>
      <c r="I139" s="26" t="s">
        <v>181</v>
      </c>
      <c r="J139" s="27" t="s">
        <v>33</v>
      </c>
      <c r="K139" s="28" t="s">
        <v>33</v>
      </c>
      <c r="L139" s="29" t="s">
        <v>1</v>
      </c>
      <c r="M139" s="28" t="s">
        <v>1</v>
      </c>
      <c r="N139" s="29" t="s">
        <v>12</v>
      </c>
      <c r="O139" s="30" t="s">
        <v>12</v>
      </c>
      <c r="P139" s="62"/>
      <c r="Q139" s="62"/>
      <c r="R139" s="31">
        <v>0</v>
      </c>
      <c r="S139" s="32">
        <v>552.6</v>
      </c>
      <c r="T139" s="32">
        <v>552.6</v>
      </c>
      <c r="U139" s="33">
        <v>554.1</v>
      </c>
      <c r="V139" s="31">
        <v>0</v>
      </c>
      <c r="W139" s="32">
        <f t="shared" si="5"/>
        <v>598.6</v>
      </c>
      <c r="X139" s="32">
        <f t="shared" si="5"/>
        <v>605.1</v>
      </c>
      <c r="Y139" s="34">
        <f t="shared" si="5"/>
        <v>627.29999999999995</v>
      </c>
      <c r="Z139" s="35"/>
      <c r="AA139" s="1"/>
      <c r="AB139" s="1"/>
      <c r="AC139" s="1"/>
    </row>
    <row r="140" spans="1:29" ht="30" customHeight="1">
      <c r="A140" s="7"/>
      <c r="B140" s="36">
        <v>20205</v>
      </c>
      <c r="C140" s="37">
        <v>303020002</v>
      </c>
      <c r="D140" s="37">
        <v>303020002</v>
      </c>
      <c r="E140" s="22" t="s">
        <v>180</v>
      </c>
      <c r="F140" s="23">
        <v>304490084</v>
      </c>
      <c r="G140" s="24" t="s">
        <v>23</v>
      </c>
      <c r="H140" s="22">
        <v>304490084</v>
      </c>
      <c r="I140" s="26"/>
      <c r="J140" s="38" t="s">
        <v>33</v>
      </c>
      <c r="K140" s="28"/>
      <c r="L140" s="28"/>
      <c r="M140" s="28"/>
      <c r="N140" s="28" t="s">
        <v>12</v>
      </c>
      <c r="O140" s="28"/>
      <c r="P140" s="39">
        <v>2</v>
      </c>
      <c r="Q140" s="39">
        <v>3</v>
      </c>
      <c r="R140" s="40">
        <v>0</v>
      </c>
      <c r="S140" s="33">
        <v>552.6</v>
      </c>
      <c r="T140" s="33">
        <v>552.6</v>
      </c>
      <c r="U140" s="33">
        <v>554.1</v>
      </c>
      <c r="V140" s="40">
        <v>0</v>
      </c>
      <c r="W140" s="33">
        <v>598.6</v>
      </c>
      <c r="X140" s="33">
        <v>605.1</v>
      </c>
      <c r="Y140" s="34">
        <v>627.29999999999995</v>
      </c>
      <c r="Z140" s="35"/>
      <c r="AA140" s="1"/>
      <c r="AB140" s="1"/>
      <c r="AC140" s="1"/>
    </row>
    <row r="141" spans="1:29" ht="137.25" customHeight="1">
      <c r="A141" s="7"/>
      <c r="B141" s="63">
        <v>303020003</v>
      </c>
      <c r="C141" s="63"/>
      <c r="D141" s="21">
        <v>303020003</v>
      </c>
      <c r="E141" s="22" t="s">
        <v>179</v>
      </c>
      <c r="F141" s="23"/>
      <c r="G141" s="24" t="s">
        <v>177</v>
      </c>
      <c r="H141" s="25">
        <v>303090039</v>
      </c>
      <c r="I141" s="41" t="s">
        <v>179</v>
      </c>
      <c r="J141" s="27" t="s">
        <v>176</v>
      </c>
      <c r="K141" s="42" t="s">
        <v>1</v>
      </c>
      <c r="L141" s="29" t="s">
        <v>1</v>
      </c>
      <c r="M141" s="42" t="s">
        <v>1</v>
      </c>
      <c r="N141" s="29" t="s">
        <v>175</v>
      </c>
      <c r="O141" s="43" t="s">
        <v>1</v>
      </c>
      <c r="P141" s="64"/>
      <c r="Q141" s="64"/>
      <c r="R141" s="31">
        <v>0</v>
      </c>
      <c r="S141" s="44">
        <v>1208.4000000000001</v>
      </c>
      <c r="T141" s="44">
        <v>1208.4000000000001</v>
      </c>
      <c r="U141" s="45">
        <v>1208.4000000000001</v>
      </c>
      <c r="V141" s="31">
        <v>0</v>
      </c>
      <c r="W141" s="44">
        <f>W142</f>
        <v>622.4</v>
      </c>
      <c r="X141" s="44">
        <f>X142</f>
        <v>2489.5</v>
      </c>
      <c r="Y141" s="46">
        <f>Y142</f>
        <v>2486.5</v>
      </c>
      <c r="Z141" s="35"/>
      <c r="AA141" s="1"/>
      <c r="AB141" s="1"/>
      <c r="AC141" s="1"/>
    </row>
    <row r="142" spans="1:29" ht="75.75" customHeight="1">
      <c r="A142" s="7"/>
      <c r="B142" s="61">
        <v>303090039</v>
      </c>
      <c r="C142" s="61"/>
      <c r="D142" s="21">
        <v>303020003</v>
      </c>
      <c r="E142" s="22" t="s">
        <v>179</v>
      </c>
      <c r="F142" s="23"/>
      <c r="G142" s="24" t="s">
        <v>177</v>
      </c>
      <c r="H142" s="25">
        <v>303090039</v>
      </c>
      <c r="I142" s="26" t="s">
        <v>394</v>
      </c>
      <c r="J142" s="27" t="s">
        <v>176</v>
      </c>
      <c r="K142" s="28" t="s">
        <v>417</v>
      </c>
      <c r="L142" s="29" t="s">
        <v>1</v>
      </c>
      <c r="M142" s="28" t="s">
        <v>1</v>
      </c>
      <c r="N142" s="29" t="s">
        <v>175</v>
      </c>
      <c r="O142" s="30" t="s">
        <v>175</v>
      </c>
      <c r="P142" s="62"/>
      <c r="Q142" s="62"/>
      <c r="R142" s="31">
        <v>0</v>
      </c>
      <c r="S142" s="32">
        <v>1208.4000000000001</v>
      </c>
      <c r="T142" s="32">
        <v>1208.4000000000001</v>
      </c>
      <c r="U142" s="33">
        <v>1208.4000000000001</v>
      </c>
      <c r="V142" s="31">
        <v>0</v>
      </c>
      <c r="W142" s="32">
        <v>622.4</v>
      </c>
      <c r="X142" s="32">
        <v>2489.5</v>
      </c>
      <c r="Y142" s="34">
        <v>2486.5</v>
      </c>
      <c r="Z142" s="35"/>
      <c r="AA142" s="1"/>
      <c r="AB142" s="1"/>
      <c r="AC142" s="1"/>
    </row>
    <row r="143" spans="1:29" ht="30" customHeight="1">
      <c r="A143" s="7"/>
      <c r="B143" s="36">
        <v>20205</v>
      </c>
      <c r="C143" s="37">
        <v>303020003</v>
      </c>
      <c r="D143" s="37">
        <v>303020003</v>
      </c>
      <c r="E143" s="22" t="s">
        <v>178</v>
      </c>
      <c r="F143" s="23">
        <v>303090039</v>
      </c>
      <c r="G143" s="24" t="s">
        <v>177</v>
      </c>
      <c r="H143" s="22">
        <v>303090039</v>
      </c>
      <c r="I143" s="26"/>
      <c r="J143" s="38" t="s">
        <v>176</v>
      </c>
      <c r="K143" s="28"/>
      <c r="L143" s="28"/>
      <c r="M143" s="28"/>
      <c r="N143" s="28" t="s">
        <v>175</v>
      </c>
      <c r="O143" s="28"/>
      <c r="P143" s="39">
        <v>10</v>
      </c>
      <c r="Q143" s="39">
        <v>3</v>
      </c>
      <c r="R143" s="40">
        <v>0</v>
      </c>
      <c r="S143" s="33">
        <v>1208.4000000000001</v>
      </c>
      <c r="T143" s="33">
        <v>1208.4000000000001</v>
      </c>
      <c r="U143" s="33">
        <v>1208.4000000000001</v>
      </c>
      <c r="V143" s="40">
        <v>0</v>
      </c>
      <c r="W143" s="33">
        <v>0</v>
      </c>
      <c r="X143" s="33">
        <v>0</v>
      </c>
      <c r="Y143" s="34">
        <v>0</v>
      </c>
      <c r="Z143" s="35"/>
      <c r="AA143" s="1"/>
      <c r="AB143" s="1"/>
      <c r="AC143" s="1"/>
    </row>
    <row r="144" spans="1:29" ht="38.25" customHeight="1">
      <c r="A144" s="7"/>
      <c r="B144" s="63">
        <v>303020004</v>
      </c>
      <c r="C144" s="63"/>
      <c r="D144" s="21">
        <v>303020004</v>
      </c>
      <c r="E144" s="22" t="s">
        <v>174</v>
      </c>
      <c r="F144" s="23"/>
      <c r="G144" s="24" t="s">
        <v>171</v>
      </c>
      <c r="H144" s="25">
        <v>303090079</v>
      </c>
      <c r="I144" s="41" t="s">
        <v>174</v>
      </c>
      <c r="J144" s="27" t="s">
        <v>4</v>
      </c>
      <c r="K144" s="42" t="s">
        <v>1</v>
      </c>
      <c r="L144" s="29" t="s">
        <v>170</v>
      </c>
      <c r="M144" s="42" t="s">
        <v>1</v>
      </c>
      <c r="N144" s="29" t="s">
        <v>2</v>
      </c>
      <c r="O144" s="43" t="s">
        <v>1</v>
      </c>
      <c r="P144" s="64"/>
      <c r="Q144" s="64"/>
      <c r="R144" s="31">
        <v>0</v>
      </c>
      <c r="S144" s="44">
        <v>11892.7</v>
      </c>
      <c r="T144" s="44">
        <v>11328.9</v>
      </c>
      <c r="U144" s="45">
        <v>14488.5</v>
      </c>
      <c r="V144" s="31">
        <v>0</v>
      </c>
      <c r="W144" s="44">
        <f t="shared" ref="W144:Y145" si="6">W145</f>
        <v>1391.7</v>
      </c>
      <c r="X144" s="44">
        <f t="shared" si="6"/>
        <v>1060</v>
      </c>
      <c r="Y144" s="46">
        <f t="shared" si="6"/>
        <v>1060</v>
      </c>
      <c r="Z144" s="35"/>
      <c r="AA144" s="1"/>
      <c r="AB144" s="1"/>
      <c r="AC144" s="1"/>
    </row>
    <row r="145" spans="1:29" ht="76.5" customHeight="1">
      <c r="A145" s="7"/>
      <c r="B145" s="61">
        <v>303090079</v>
      </c>
      <c r="C145" s="61"/>
      <c r="D145" s="21">
        <v>303020004</v>
      </c>
      <c r="E145" s="22" t="s">
        <v>174</v>
      </c>
      <c r="F145" s="23"/>
      <c r="G145" s="24" t="s">
        <v>171</v>
      </c>
      <c r="H145" s="25">
        <v>303090079</v>
      </c>
      <c r="I145" s="26" t="s">
        <v>173</v>
      </c>
      <c r="J145" s="27" t="s">
        <v>4</v>
      </c>
      <c r="K145" s="28" t="s">
        <v>418</v>
      </c>
      <c r="L145" s="29" t="s">
        <v>170</v>
      </c>
      <c r="M145" s="28" t="s">
        <v>170</v>
      </c>
      <c r="N145" s="29" t="s">
        <v>2</v>
      </c>
      <c r="O145" s="30" t="s">
        <v>2</v>
      </c>
      <c r="P145" s="62"/>
      <c r="Q145" s="62"/>
      <c r="R145" s="31">
        <v>0</v>
      </c>
      <c r="S145" s="32">
        <v>11892.7</v>
      </c>
      <c r="T145" s="32">
        <v>11328.9</v>
      </c>
      <c r="U145" s="33">
        <v>14488.5</v>
      </c>
      <c r="V145" s="31">
        <v>0</v>
      </c>
      <c r="W145" s="32">
        <f t="shared" si="6"/>
        <v>1391.7</v>
      </c>
      <c r="X145" s="32">
        <f t="shared" si="6"/>
        <v>1060</v>
      </c>
      <c r="Y145" s="34">
        <f t="shared" si="6"/>
        <v>1060</v>
      </c>
      <c r="Z145" s="35"/>
      <c r="AA145" s="1"/>
      <c r="AB145" s="1"/>
      <c r="AC145" s="1"/>
    </row>
    <row r="146" spans="1:29" ht="30" customHeight="1">
      <c r="A146" s="7"/>
      <c r="B146" s="36">
        <v>20205</v>
      </c>
      <c r="C146" s="37">
        <v>303020004</v>
      </c>
      <c r="D146" s="37">
        <v>303020004</v>
      </c>
      <c r="E146" s="22" t="s">
        <v>172</v>
      </c>
      <c r="F146" s="23">
        <v>303090079</v>
      </c>
      <c r="G146" s="24" t="s">
        <v>171</v>
      </c>
      <c r="H146" s="22">
        <v>303090079</v>
      </c>
      <c r="I146" s="26"/>
      <c r="J146" s="38" t="s">
        <v>4</v>
      </c>
      <c r="K146" s="28"/>
      <c r="L146" s="28" t="s">
        <v>170</v>
      </c>
      <c r="M146" s="28"/>
      <c r="N146" s="28" t="s">
        <v>2</v>
      </c>
      <c r="O146" s="28"/>
      <c r="P146" s="39">
        <v>10</v>
      </c>
      <c r="Q146" s="39">
        <v>3</v>
      </c>
      <c r="R146" s="40">
        <v>0</v>
      </c>
      <c r="S146" s="33">
        <v>11892.7</v>
      </c>
      <c r="T146" s="33">
        <v>11328.9</v>
      </c>
      <c r="U146" s="33">
        <v>14488.5</v>
      </c>
      <c r="V146" s="40">
        <v>0</v>
      </c>
      <c r="W146" s="33">
        <v>1391.7</v>
      </c>
      <c r="X146" s="33">
        <v>1060</v>
      </c>
      <c r="Y146" s="34">
        <v>1060</v>
      </c>
      <c r="Z146" s="35"/>
      <c r="AA146" s="1"/>
      <c r="AB146" s="1"/>
      <c r="AC146" s="1"/>
    </row>
    <row r="147" spans="1:29" ht="30" customHeight="1">
      <c r="A147" s="7"/>
      <c r="B147" s="63">
        <v>303030003</v>
      </c>
      <c r="C147" s="63"/>
      <c r="D147" s="21">
        <v>303030003</v>
      </c>
      <c r="E147" s="22" t="s">
        <v>169</v>
      </c>
      <c r="F147" s="23"/>
      <c r="G147" s="24" t="s">
        <v>11</v>
      </c>
      <c r="H147" s="25">
        <v>301060022</v>
      </c>
      <c r="I147" s="41" t="s">
        <v>169</v>
      </c>
      <c r="J147" s="27" t="s">
        <v>10</v>
      </c>
      <c r="K147" s="42" t="s">
        <v>1</v>
      </c>
      <c r="L147" s="29" t="s">
        <v>1</v>
      </c>
      <c r="M147" s="42" t="s">
        <v>1</v>
      </c>
      <c r="N147" s="29" t="s">
        <v>9</v>
      </c>
      <c r="O147" s="43" t="s">
        <v>1</v>
      </c>
      <c r="P147" s="64"/>
      <c r="Q147" s="64"/>
      <c r="R147" s="31">
        <v>0</v>
      </c>
      <c r="S147" s="44">
        <v>0</v>
      </c>
      <c r="T147" s="44">
        <v>0</v>
      </c>
      <c r="U147" s="45">
        <v>0</v>
      </c>
      <c r="V147" s="31">
        <v>0</v>
      </c>
      <c r="W147" s="44">
        <f>W148</f>
        <v>0</v>
      </c>
      <c r="X147" s="44">
        <f>X148</f>
        <v>8915.2000000000007</v>
      </c>
      <c r="Y147" s="46">
        <f>Y148</f>
        <v>17883.099999999999</v>
      </c>
      <c r="Z147" s="35"/>
      <c r="AA147" s="1"/>
      <c r="AB147" s="1"/>
      <c r="AC147" s="1"/>
    </row>
    <row r="148" spans="1:29" ht="54" customHeight="1">
      <c r="A148" s="7"/>
      <c r="B148" s="61">
        <v>301060022</v>
      </c>
      <c r="C148" s="61"/>
      <c r="D148" s="21">
        <v>303030003</v>
      </c>
      <c r="E148" s="22" t="s">
        <v>169</v>
      </c>
      <c r="F148" s="23"/>
      <c r="G148" s="24" t="s">
        <v>11</v>
      </c>
      <c r="H148" s="25">
        <v>301060022</v>
      </c>
      <c r="I148" s="26" t="s">
        <v>168</v>
      </c>
      <c r="J148" s="27" t="s">
        <v>10</v>
      </c>
      <c r="K148" s="28" t="s">
        <v>419</v>
      </c>
      <c r="L148" s="29" t="s">
        <v>1</v>
      </c>
      <c r="M148" s="28" t="s">
        <v>1</v>
      </c>
      <c r="N148" s="29" t="s">
        <v>9</v>
      </c>
      <c r="O148" s="30" t="s">
        <v>9</v>
      </c>
      <c r="P148" s="62"/>
      <c r="Q148" s="62"/>
      <c r="R148" s="31">
        <v>0</v>
      </c>
      <c r="S148" s="32">
        <v>0</v>
      </c>
      <c r="T148" s="32">
        <v>0</v>
      </c>
      <c r="U148" s="33">
        <v>0</v>
      </c>
      <c r="V148" s="31">
        <v>0</v>
      </c>
      <c r="W148" s="32"/>
      <c r="X148" s="32">
        <f>X149</f>
        <v>8915.2000000000007</v>
      </c>
      <c r="Y148" s="34">
        <f>Y149</f>
        <v>17883.099999999999</v>
      </c>
      <c r="Z148" s="35"/>
      <c r="AA148" s="1"/>
      <c r="AB148" s="1"/>
      <c r="AC148" s="1"/>
    </row>
    <row r="149" spans="1:29" ht="30" customHeight="1">
      <c r="A149" s="7"/>
      <c r="B149" s="36">
        <v>20205</v>
      </c>
      <c r="C149" s="37">
        <v>303030003</v>
      </c>
      <c r="D149" s="37">
        <v>303030003</v>
      </c>
      <c r="E149" s="22" t="s">
        <v>11</v>
      </c>
      <c r="F149" s="23">
        <v>301060022</v>
      </c>
      <c r="G149" s="24" t="s">
        <v>11</v>
      </c>
      <c r="H149" s="22">
        <v>301060022</v>
      </c>
      <c r="I149" s="26"/>
      <c r="J149" s="38" t="s">
        <v>10</v>
      </c>
      <c r="K149" s="28"/>
      <c r="L149" s="28"/>
      <c r="M149" s="28"/>
      <c r="N149" s="28" t="s">
        <v>9</v>
      </c>
      <c r="O149" s="28"/>
      <c r="P149" s="39">
        <v>99</v>
      </c>
      <c r="Q149" s="39">
        <v>99</v>
      </c>
      <c r="R149" s="40">
        <v>0</v>
      </c>
      <c r="S149" s="33">
        <v>0</v>
      </c>
      <c r="T149" s="33">
        <v>0</v>
      </c>
      <c r="U149" s="33">
        <v>0</v>
      </c>
      <c r="V149" s="40">
        <v>0</v>
      </c>
      <c r="W149" s="33"/>
      <c r="X149" s="33">
        <v>8915.2000000000007</v>
      </c>
      <c r="Y149" s="34">
        <v>17883.099999999999</v>
      </c>
      <c r="Z149" s="35"/>
      <c r="AA149" s="1"/>
      <c r="AB149" s="1"/>
      <c r="AC149" s="1"/>
    </row>
    <row r="150" spans="1:29" ht="56.25" customHeight="1">
      <c r="A150" s="7"/>
      <c r="B150" s="63">
        <v>303030004</v>
      </c>
      <c r="C150" s="63"/>
      <c r="D150" s="21">
        <v>303030004</v>
      </c>
      <c r="E150" s="22" t="s">
        <v>167</v>
      </c>
      <c r="F150" s="23"/>
      <c r="G150" s="24" t="s">
        <v>164</v>
      </c>
      <c r="H150" s="25">
        <v>303090025</v>
      </c>
      <c r="I150" s="41" t="s">
        <v>167</v>
      </c>
      <c r="J150" s="27" t="s">
        <v>163</v>
      </c>
      <c r="K150" s="42" t="s">
        <v>1</v>
      </c>
      <c r="L150" s="29" t="s">
        <v>162</v>
      </c>
      <c r="M150" s="42" t="s">
        <v>1</v>
      </c>
      <c r="N150" s="29" t="s">
        <v>161</v>
      </c>
      <c r="O150" s="43" t="s">
        <v>1</v>
      </c>
      <c r="P150" s="64"/>
      <c r="Q150" s="64"/>
      <c r="R150" s="31">
        <v>0</v>
      </c>
      <c r="S150" s="44">
        <v>700</v>
      </c>
      <c r="T150" s="44">
        <v>0</v>
      </c>
      <c r="U150" s="45">
        <v>500</v>
      </c>
      <c r="V150" s="31">
        <v>0</v>
      </c>
      <c r="W150" s="44">
        <f t="shared" ref="W150:Y151" si="7">W151</f>
        <v>500</v>
      </c>
      <c r="X150" s="44">
        <f t="shared" si="7"/>
        <v>500</v>
      </c>
      <c r="Y150" s="46">
        <f t="shared" si="7"/>
        <v>500</v>
      </c>
      <c r="Z150" s="35"/>
      <c r="AA150" s="1"/>
      <c r="AB150" s="1"/>
      <c r="AC150" s="1"/>
    </row>
    <row r="151" spans="1:29" ht="59.25" customHeight="1">
      <c r="A151" s="7"/>
      <c r="B151" s="61">
        <v>303090025</v>
      </c>
      <c r="C151" s="61"/>
      <c r="D151" s="21">
        <v>303030004</v>
      </c>
      <c r="E151" s="22" t="s">
        <v>167</v>
      </c>
      <c r="F151" s="23"/>
      <c r="G151" s="24" t="s">
        <v>164</v>
      </c>
      <c r="H151" s="25">
        <v>303090025</v>
      </c>
      <c r="I151" s="26" t="s">
        <v>166</v>
      </c>
      <c r="J151" s="27" t="s">
        <v>163</v>
      </c>
      <c r="K151" s="28" t="s">
        <v>163</v>
      </c>
      <c r="L151" s="29" t="s">
        <v>162</v>
      </c>
      <c r="M151" s="28" t="s">
        <v>162</v>
      </c>
      <c r="N151" s="29" t="s">
        <v>161</v>
      </c>
      <c r="O151" s="30" t="s">
        <v>161</v>
      </c>
      <c r="P151" s="62"/>
      <c r="Q151" s="62"/>
      <c r="R151" s="31">
        <v>0</v>
      </c>
      <c r="S151" s="32">
        <v>700</v>
      </c>
      <c r="T151" s="32">
        <v>0</v>
      </c>
      <c r="U151" s="33">
        <v>500</v>
      </c>
      <c r="V151" s="31">
        <v>0</v>
      </c>
      <c r="W151" s="32">
        <f t="shared" si="7"/>
        <v>500</v>
      </c>
      <c r="X151" s="32">
        <f t="shared" si="7"/>
        <v>500</v>
      </c>
      <c r="Y151" s="34">
        <f t="shared" si="7"/>
        <v>500</v>
      </c>
      <c r="Z151" s="35"/>
      <c r="AA151" s="1"/>
      <c r="AB151" s="1"/>
      <c r="AC151" s="1"/>
    </row>
    <row r="152" spans="1:29" ht="30" customHeight="1">
      <c r="A152" s="7"/>
      <c r="B152" s="36">
        <v>20205</v>
      </c>
      <c r="C152" s="37">
        <v>303030004</v>
      </c>
      <c r="D152" s="37">
        <v>303030004</v>
      </c>
      <c r="E152" s="22" t="s">
        <v>165</v>
      </c>
      <c r="F152" s="23">
        <v>303090025</v>
      </c>
      <c r="G152" s="24" t="s">
        <v>164</v>
      </c>
      <c r="H152" s="22">
        <v>303090025</v>
      </c>
      <c r="I152" s="26"/>
      <c r="J152" s="38" t="s">
        <v>163</v>
      </c>
      <c r="K152" s="28"/>
      <c r="L152" s="28" t="s">
        <v>162</v>
      </c>
      <c r="M152" s="28"/>
      <c r="N152" s="28" t="s">
        <v>161</v>
      </c>
      <c r="O152" s="28"/>
      <c r="P152" s="39">
        <v>1</v>
      </c>
      <c r="Q152" s="39">
        <v>11</v>
      </c>
      <c r="R152" s="40">
        <v>0</v>
      </c>
      <c r="S152" s="33">
        <v>700</v>
      </c>
      <c r="T152" s="33">
        <v>0</v>
      </c>
      <c r="U152" s="33">
        <v>500</v>
      </c>
      <c r="V152" s="40">
        <v>0</v>
      </c>
      <c r="W152" s="33">
        <v>500</v>
      </c>
      <c r="X152" s="33">
        <v>500</v>
      </c>
      <c r="Y152" s="34">
        <v>500</v>
      </c>
      <c r="Z152" s="35"/>
      <c r="AA152" s="1"/>
      <c r="AB152" s="1"/>
      <c r="AC152" s="1"/>
    </row>
    <row r="153" spans="1:29" ht="42.75" customHeight="1">
      <c r="A153" s="7"/>
      <c r="B153" s="63">
        <v>304010001</v>
      </c>
      <c r="C153" s="63"/>
      <c r="D153" s="21">
        <v>304010001</v>
      </c>
      <c r="E153" s="22" t="s">
        <v>160</v>
      </c>
      <c r="F153" s="23"/>
      <c r="G153" s="24" t="s">
        <v>157</v>
      </c>
      <c r="H153" s="25">
        <v>303100035</v>
      </c>
      <c r="I153" s="41" t="s">
        <v>160</v>
      </c>
      <c r="J153" s="27" t="s">
        <v>156</v>
      </c>
      <c r="K153" s="42" t="s">
        <v>1</v>
      </c>
      <c r="L153" s="29" t="s">
        <v>155</v>
      </c>
      <c r="M153" s="42" t="s">
        <v>1</v>
      </c>
      <c r="N153" s="29" t="s">
        <v>154</v>
      </c>
      <c r="O153" s="43" t="s">
        <v>1</v>
      </c>
      <c r="P153" s="64"/>
      <c r="Q153" s="64"/>
      <c r="R153" s="31">
        <v>0</v>
      </c>
      <c r="S153" s="44">
        <f>S154</f>
        <v>639.5</v>
      </c>
      <c r="T153" s="44">
        <f>T154</f>
        <v>639.5</v>
      </c>
      <c r="U153" s="45">
        <v>652.79999999999995</v>
      </c>
      <c r="V153" s="31">
        <v>0</v>
      </c>
      <c r="W153" s="44">
        <f t="shared" ref="W153:Y154" si="8">W154</f>
        <v>960.1</v>
      </c>
      <c r="X153" s="44">
        <f t="shared" si="8"/>
        <v>1035.8</v>
      </c>
      <c r="Y153" s="46">
        <f t="shared" si="8"/>
        <v>1035.8</v>
      </c>
      <c r="Z153" s="35"/>
      <c r="AA153" s="1"/>
      <c r="AB153" s="1"/>
      <c r="AC153" s="1"/>
    </row>
    <row r="154" spans="1:29" ht="51.75" customHeight="1">
      <c r="A154" s="7"/>
      <c r="B154" s="61">
        <v>303100035</v>
      </c>
      <c r="C154" s="61"/>
      <c r="D154" s="21">
        <v>304010001</v>
      </c>
      <c r="E154" s="22" t="s">
        <v>160</v>
      </c>
      <c r="F154" s="23"/>
      <c r="G154" s="24" t="s">
        <v>157</v>
      </c>
      <c r="H154" s="25">
        <v>303100035</v>
      </c>
      <c r="I154" s="26" t="s">
        <v>159</v>
      </c>
      <c r="J154" s="27" t="s">
        <v>156</v>
      </c>
      <c r="K154" s="28" t="s">
        <v>156</v>
      </c>
      <c r="L154" s="29" t="s">
        <v>155</v>
      </c>
      <c r="M154" s="28" t="s">
        <v>155</v>
      </c>
      <c r="N154" s="29" t="s">
        <v>154</v>
      </c>
      <c r="O154" s="30" t="s">
        <v>154</v>
      </c>
      <c r="P154" s="62"/>
      <c r="Q154" s="62"/>
      <c r="R154" s="31">
        <v>0</v>
      </c>
      <c r="S154" s="32">
        <f>S155</f>
        <v>639.5</v>
      </c>
      <c r="T154" s="32">
        <f>T155</f>
        <v>639.5</v>
      </c>
      <c r="U154" s="33">
        <v>652.79999999999995</v>
      </c>
      <c r="V154" s="31">
        <v>0</v>
      </c>
      <c r="W154" s="32">
        <f t="shared" si="8"/>
        <v>960.1</v>
      </c>
      <c r="X154" s="32">
        <f t="shared" si="8"/>
        <v>1035.8</v>
      </c>
      <c r="Y154" s="34">
        <f t="shared" si="8"/>
        <v>1035.8</v>
      </c>
      <c r="Z154" s="35"/>
      <c r="AA154" s="1"/>
      <c r="AB154" s="1"/>
      <c r="AC154" s="1"/>
    </row>
    <row r="155" spans="1:29" ht="30" customHeight="1">
      <c r="A155" s="7"/>
      <c r="B155" s="36">
        <v>20205</v>
      </c>
      <c r="C155" s="37">
        <v>304010001</v>
      </c>
      <c r="D155" s="37">
        <v>304010001</v>
      </c>
      <c r="E155" s="22" t="s">
        <v>158</v>
      </c>
      <c r="F155" s="23">
        <v>303100035</v>
      </c>
      <c r="G155" s="24" t="s">
        <v>157</v>
      </c>
      <c r="H155" s="22">
        <v>303100035</v>
      </c>
      <c r="I155" s="26"/>
      <c r="J155" s="38" t="s">
        <v>156</v>
      </c>
      <c r="K155" s="28"/>
      <c r="L155" s="28" t="s">
        <v>155</v>
      </c>
      <c r="M155" s="28"/>
      <c r="N155" s="28" t="s">
        <v>154</v>
      </c>
      <c r="O155" s="28"/>
      <c r="P155" s="39">
        <v>3</v>
      </c>
      <c r="Q155" s="39">
        <v>4</v>
      </c>
      <c r="R155" s="40">
        <v>0</v>
      </c>
      <c r="S155" s="33">
        <v>639.5</v>
      </c>
      <c r="T155" s="33">
        <v>639.5</v>
      </c>
      <c r="U155" s="33">
        <v>652.79999999999995</v>
      </c>
      <c r="V155" s="40">
        <v>0</v>
      </c>
      <c r="W155" s="33">
        <v>960.1</v>
      </c>
      <c r="X155" s="33">
        <v>1035.8</v>
      </c>
      <c r="Y155" s="34">
        <v>1035.8</v>
      </c>
      <c r="Z155" s="35"/>
      <c r="AA155" s="1"/>
      <c r="AB155" s="1"/>
      <c r="AC155" s="1"/>
    </row>
    <row r="156" spans="1:29" ht="43.5" customHeight="1">
      <c r="A156" s="7"/>
      <c r="B156" s="63">
        <v>304010002</v>
      </c>
      <c r="C156" s="63"/>
      <c r="D156" s="21">
        <v>304010002</v>
      </c>
      <c r="E156" s="22" t="s">
        <v>153</v>
      </c>
      <c r="F156" s="23"/>
      <c r="G156" s="24" t="s">
        <v>150</v>
      </c>
      <c r="H156" s="25">
        <v>303090026</v>
      </c>
      <c r="I156" s="41" t="s">
        <v>153</v>
      </c>
      <c r="J156" s="27" t="s">
        <v>149</v>
      </c>
      <c r="K156" s="42" t="s">
        <v>1</v>
      </c>
      <c r="L156" s="29" t="s">
        <v>148</v>
      </c>
      <c r="M156" s="42" t="s">
        <v>1</v>
      </c>
      <c r="N156" s="29" t="s">
        <v>147</v>
      </c>
      <c r="O156" s="43" t="s">
        <v>1</v>
      </c>
      <c r="P156" s="64"/>
      <c r="Q156" s="64"/>
      <c r="R156" s="31">
        <v>0</v>
      </c>
      <c r="S156" s="44">
        <v>9.3000000000000007</v>
      </c>
      <c r="T156" s="44">
        <v>9.3000000000000007</v>
      </c>
      <c r="U156" s="45">
        <f>U157</f>
        <v>1.2</v>
      </c>
      <c r="V156" s="31">
        <v>0</v>
      </c>
      <c r="W156" s="44">
        <f t="shared" ref="W156:Y157" si="9">W157</f>
        <v>34.299999999999997</v>
      </c>
      <c r="X156" s="44">
        <f t="shared" si="9"/>
        <v>2.2999999999999998</v>
      </c>
      <c r="Y156" s="46">
        <f t="shared" si="9"/>
        <v>3.7</v>
      </c>
      <c r="Z156" s="35"/>
      <c r="AA156" s="1"/>
      <c r="AB156" s="1"/>
      <c r="AC156" s="1"/>
    </row>
    <row r="157" spans="1:29" ht="64.5" customHeight="1">
      <c r="A157" s="7"/>
      <c r="B157" s="61">
        <v>303090026</v>
      </c>
      <c r="C157" s="61"/>
      <c r="D157" s="21">
        <v>304010002</v>
      </c>
      <c r="E157" s="22" t="s">
        <v>153</v>
      </c>
      <c r="F157" s="23"/>
      <c r="G157" s="24" t="s">
        <v>150</v>
      </c>
      <c r="H157" s="25">
        <v>303090026</v>
      </c>
      <c r="I157" s="26" t="s">
        <v>152</v>
      </c>
      <c r="J157" s="27" t="s">
        <v>149</v>
      </c>
      <c r="K157" s="28" t="s">
        <v>149</v>
      </c>
      <c r="L157" s="29" t="s">
        <v>148</v>
      </c>
      <c r="M157" s="28" t="s">
        <v>448</v>
      </c>
      <c r="N157" s="29" t="s">
        <v>147</v>
      </c>
      <c r="O157" s="30" t="s">
        <v>447</v>
      </c>
      <c r="P157" s="62"/>
      <c r="Q157" s="62"/>
      <c r="R157" s="31">
        <v>0</v>
      </c>
      <c r="S157" s="32">
        <v>9.3000000000000007</v>
      </c>
      <c r="T157" s="32">
        <v>9.3000000000000007</v>
      </c>
      <c r="U157" s="33">
        <f>U158</f>
        <v>1.2</v>
      </c>
      <c r="V157" s="31">
        <v>0</v>
      </c>
      <c r="W157" s="32">
        <f t="shared" si="9"/>
        <v>34.299999999999997</v>
      </c>
      <c r="X157" s="32">
        <f t="shared" si="9"/>
        <v>2.2999999999999998</v>
      </c>
      <c r="Y157" s="34">
        <f t="shared" si="9"/>
        <v>3.7</v>
      </c>
      <c r="Z157" s="35"/>
      <c r="AA157" s="1"/>
      <c r="AB157" s="1"/>
      <c r="AC157" s="1"/>
    </row>
    <row r="158" spans="1:29" ht="30" customHeight="1">
      <c r="A158" s="7"/>
      <c r="B158" s="36">
        <v>20205</v>
      </c>
      <c r="C158" s="37">
        <v>304010002</v>
      </c>
      <c r="D158" s="37">
        <v>304010002</v>
      </c>
      <c r="E158" s="22" t="s">
        <v>151</v>
      </c>
      <c r="F158" s="23">
        <v>303090026</v>
      </c>
      <c r="G158" s="24" t="s">
        <v>150</v>
      </c>
      <c r="H158" s="22">
        <v>303090026</v>
      </c>
      <c r="I158" s="26"/>
      <c r="J158" s="38" t="s">
        <v>149</v>
      </c>
      <c r="K158" s="28"/>
      <c r="L158" s="28" t="s">
        <v>148</v>
      </c>
      <c r="M158" s="28"/>
      <c r="N158" s="28" t="s">
        <v>147</v>
      </c>
      <c r="O158" s="28"/>
      <c r="P158" s="39">
        <v>1</v>
      </c>
      <c r="Q158" s="39">
        <v>5</v>
      </c>
      <c r="R158" s="40">
        <v>0</v>
      </c>
      <c r="S158" s="33">
        <v>9.3000000000000007</v>
      </c>
      <c r="T158" s="33">
        <v>9.3000000000000007</v>
      </c>
      <c r="U158" s="33">
        <v>1.2</v>
      </c>
      <c r="V158" s="40">
        <v>0</v>
      </c>
      <c r="W158" s="33">
        <v>34.299999999999997</v>
      </c>
      <c r="X158" s="33">
        <v>2.2999999999999998</v>
      </c>
      <c r="Y158" s="34">
        <v>3.7</v>
      </c>
      <c r="Z158" s="35"/>
      <c r="AA158" s="1"/>
      <c r="AB158" s="1"/>
      <c r="AC158" s="1"/>
    </row>
    <row r="159" spans="1:29" ht="89.25" customHeight="1">
      <c r="A159" s="7"/>
      <c r="B159" s="63">
        <v>304010021</v>
      </c>
      <c r="C159" s="63"/>
      <c r="D159" s="21">
        <v>304010021</v>
      </c>
      <c r="E159" s="22" t="s">
        <v>146</v>
      </c>
      <c r="F159" s="23"/>
      <c r="G159" s="24" t="s">
        <v>143</v>
      </c>
      <c r="H159" s="25">
        <v>304010012</v>
      </c>
      <c r="I159" s="41" t="s">
        <v>146</v>
      </c>
      <c r="J159" s="27" t="s">
        <v>26</v>
      </c>
      <c r="K159" s="42" t="s">
        <v>1</v>
      </c>
      <c r="L159" s="29" t="s">
        <v>1</v>
      </c>
      <c r="M159" s="42" t="s">
        <v>1</v>
      </c>
      <c r="N159" s="29" t="s">
        <v>2</v>
      </c>
      <c r="O159" s="43" t="s">
        <v>1</v>
      </c>
      <c r="P159" s="64"/>
      <c r="Q159" s="64"/>
      <c r="R159" s="31">
        <v>0</v>
      </c>
      <c r="S159" s="44">
        <v>0</v>
      </c>
      <c r="T159" s="44">
        <v>0</v>
      </c>
      <c r="U159" s="45">
        <v>1000</v>
      </c>
      <c r="V159" s="31">
        <v>0</v>
      </c>
      <c r="W159" s="44">
        <f>W160</f>
        <v>0</v>
      </c>
      <c r="X159" s="44">
        <v>0</v>
      </c>
      <c r="Y159" s="46">
        <v>0</v>
      </c>
      <c r="Z159" s="35"/>
      <c r="AA159" s="1"/>
      <c r="AB159" s="1"/>
      <c r="AC159" s="1"/>
    </row>
    <row r="160" spans="1:29" ht="83.25" customHeight="1">
      <c r="A160" s="7"/>
      <c r="B160" s="61">
        <v>304010012</v>
      </c>
      <c r="C160" s="61"/>
      <c r="D160" s="21">
        <v>304010021</v>
      </c>
      <c r="E160" s="22" t="s">
        <v>146</v>
      </c>
      <c r="F160" s="23"/>
      <c r="G160" s="24" t="s">
        <v>143</v>
      </c>
      <c r="H160" s="25">
        <v>304010012</v>
      </c>
      <c r="I160" s="26" t="s">
        <v>145</v>
      </c>
      <c r="J160" s="27" t="s">
        <v>26</v>
      </c>
      <c r="K160" s="28" t="s">
        <v>410</v>
      </c>
      <c r="L160" s="29" t="s">
        <v>1</v>
      </c>
      <c r="M160" s="28" t="s">
        <v>1</v>
      </c>
      <c r="N160" s="29" t="s">
        <v>2</v>
      </c>
      <c r="O160" s="30" t="s">
        <v>424</v>
      </c>
      <c r="P160" s="62"/>
      <c r="Q160" s="62"/>
      <c r="R160" s="31">
        <v>0</v>
      </c>
      <c r="S160" s="32">
        <v>0</v>
      </c>
      <c r="T160" s="32">
        <v>0</v>
      </c>
      <c r="U160" s="33">
        <v>1000</v>
      </c>
      <c r="V160" s="31">
        <v>0</v>
      </c>
      <c r="W160" s="32">
        <f>W161</f>
        <v>0</v>
      </c>
      <c r="X160" s="32">
        <v>0</v>
      </c>
      <c r="Y160" s="34">
        <v>0</v>
      </c>
      <c r="Z160" s="35"/>
      <c r="AA160" s="1"/>
      <c r="AB160" s="1"/>
      <c r="AC160" s="1"/>
    </row>
    <row r="161" spans="1:29" ht="30" customHeight="1">
      <c r="A161" s="7"/>
      <c r="B161" s="36">
        <v>20205</v>
      </c>
      <c r="C161" s="37">
        <v>304010021</v>
      </c>
      <c r="D161" s="37">
        <v>304010021</v>
      </c>
      <c r="E161" s="22" t="s">
        <v>144</v>
      </c>
      <c r="F161" s="23">
        <v>304010012</v>
      </c>
      <c r="G161" s="24" t="s">
        <v>143</v>
      </c>
      <c r="H161" s="22">
        <v>304010012</v>
      </c>
      <c r="I161" s="26"/>
      <c r="J161" s="38" t="s">
        <v>26</v>
      </c>
      <c r="K161" s="28"/>
      <c r="L161" s="28"/>
      <c r="M161" s="28"/>
      <c r="N161" s="28" t="s">
        <v>2</v>
      </c>
      <c r="O161" s="28"/>
      <c r="P161" s="39">
        <v>5</v>
      </c>
      <c r="Q161" s="39">
        <v>3</v>
      </c>
      <c r="R161" s="40">
        <v>0</v>
      </c>
      <c r="S161" s="33">
        <v>0</v>
      </c>
      <c r="T161" s="33">
        <v>0</v>
      </c>
      <c r="U161" s="33">
        <v>1000</v>
      </c>
      <c r="V161" s="40">
        <v>0</v>
      </c>
      <c r="W161" s="33">
        <v>0</v>
      </c>
      <c r="X161" s="33">
        <v>0</v>
      </c>
      <c r="Y161" s="34">
        <v>0</v>
      </c>
      <c r="Z161" s="35"/>
      <c r="AA161" s="1"/>
      <c r="AB161" s="1"/>
      <c r="AC161" s="1"/>
    </row>
    <row r="162" spans="1:29" ht="400.5" customHeight="1">
      <c r="A162" s="7"/>
      <c r="B162" s="63">
        <v>304010024</v>
      </c>
      <c r="C162" s="63"/>
      <c r="D162" s="21">
        <v>304010024</v>
      </c>
      <c r="E162" s="22" t="s">
        <v>136</v>
      </c>
      <c r="F162" s="23"/>
      <c r="G162" s="24" t="s">
        <v>133</v>
      </c>
      <c r="H162" s="25">
        <v>302110000</v>
      </c>
      <c r="I162" s="41" t="s">
        <v>136</v>
      </c>
      <c r="J162" s="27" t="s">
        <v>118</v>
      </c>
      <c r="K162" s="42" t="s">
        <v>1</v>
      </c>
      <c r="L162" s="29" t="s">
        <v>1</v>
      </c>
      <c r="M162" s="42" t="s">
        <v>1</v>
      </c>
      <c r="N162" s="29" t="s">
        <v>117</v>
      </c>
      <c r="O162" s="43" t="s">
        <v>1</v>
      </c>
      <c r="P162" s="64"/>
      <c r="Q162" s="64"/>
      <c r="R162" s="31">
        <v>0</v>
      </c>
      <c r="S162" s="44">
        <f>S163+S165+S167</f>
        <v>125337.79999999999</v>
      </c>
      <c r="T162" s="44">
        <f>T163+T165+T167</f>
        <v>124040.9</v>
      </c>
      <c r="U162" s="45">
        <v>137116.1</v>
      </c>
      <c r="V162" s="31">
        <v>0</v>
      </c>
      <c r="W162" s="44">
        <v>104916.6</v>
      </c>
      <c r="X162" s="44">
        <v>104916.6</v>
      </c>
      <c r="Y162" s="46">
        <v>0</v>
      </c>
      <c r="Z162" s="35"/>
      <c r="AA162" s="1"/>
      <c r="AB162" s="1"/>
      <c r="AC162" s="1"/>
    </row>
    <row r="163" spans="1:29" ht="47.25" customHeight="1">
      <c r="A163" s="7"/>
      <c r="B163" s="61">
        <v>302110016</v>
      </c>
      <c r="C163" s="61"/>
      <c r="D163" s="21">
        <v>304010024</v>
      </c>
      <c r="E163" s="22" t="s">
        <v>136</v>
      </c>
      <c r="F163" s="23"/>
      <c r="G163" s="24" t="s">
        <v>141</v>
      </c>
      <c r="H163" s="25">
        <v>302110016</v>
      </c>
      <c r="I163" s="26" t="s">
        <v>142</v>
      </c>
      <c r="J163" s="27" t="s">
        <v>140</v>
      </c>
      <c r="K163" s="28" t="s">
        <v>140</v>
      </c>
      <c r="L163" s="29" t="s">
        <v>139</v>
      </c>
      <c r="M163" s="28" t="s">
        <v>139</v>
      </c>
      <c r="N163" s="29" t="s">
        <v>138</v>
      </c>
      <c r="O163" s="30" t="s">
        <v>138</v>
      </c>
      <c r="P163" s="62"/>
      <c r="Q163" s="62"/>
      <c r="R163" s="31">
        <v>0</v>
      </c>
      <c r="S163" s="32">
        <f>S164</f>
        <v>91503.4</v>
      </c>
      <c r="T163" s="32">
        <v>91503.4</v>
      </c>
      <c r="U163" s="33">
        <f>U164</f>
        <v>93807.1</v>
      </c>
      <c r="V163" s="31">
        <v>0</v>
      </c>
      <c r="W163" s="32">
        <f>W164</f>
        <v>111438.7</v>
      </c>
      <c r="X163" s="32">
        <f>X164</f>
        <v>109245.3</v>
      </c>
      <c r="Y163" s="34">
        <f>Y164</f>
        <v>114135.4</v>
      </c>
      <c r="Z163" s="35"/>
      <c r="AA163" s="1"/>
      <c r="AB163" s="1"/>
      <c r="AC163" s="1"/>
    </row>
    <row r="164" spans="1:29" ht="30" customHeight="1">
      <c r="A164" s="7"/>
      <c r="B164" s="36">
        <v>20205</v>
      </c>
      <c r="C164" s="37">
        <v>304010024</v>
      </c>
      <c r="D164" s="37">
        <v>304010024</v>
      </c>
      <c r="E164" s="22" t="s">
        <v>134</v>
      </c>
      <c r="F164" s="23">
        <v>302110016</v>
      </c>
      <c r="G164" s="24" t="s">
        <v>141</v>
      </c>
      <c r="H164" s="22">
        <v>302110016</v>
      </c>
      <c r="I164" s="26"/>
      <c r="J164" s="38" t="s">
        <v>140</v>
      </c>
      <c r="K164" s="28"/>
      <c r="L164" s="28" t="s">
        <v>139</v>
      </c>
      <c r="M164" s="28"/>
      <c r="N164" s="28" t="s">
        <v>138</v>
      </c>
      <c r="O164" s="28"/>
      <c r="P164" s="39">
        <v>7</v>
      </c>
      <c r="Q164" s="39">
        <v>2</v>
      </c>
      <c r="R164" s="40">
        <v>0</v>
      </c>
      <c r="S164" s="33">
        <f>92694.7-3031.2+1839.9</f>
        <v>91503.4</v>
      </c>
      <c r="T164" s="33">
        <v>91503.4</v>
      </c>
      <c r="U164" s="33">
        <f>99553.1-5746</f>
        <v>93807.1</v>
      </c>
      <c r="V164" s="40">
        <v>0</v>
      </c>
      <c r="W164" s="33">
        <v>111438.7</v>
      </c>
      <c r="X164" s="33">
        <v>109245.3</v>
      </c>
      <c r="Y164" s="34">
        <v>114135.4</v>
      </c>
      <c r="Z164" s="35"/>
      <c r="AA164" s="1"/>
      <c r="AB164" s="1"/>
      <c r="AC164" s="1"/>
    </row>
    <row r="165" spans="1:29" ht="127.5" customHeight="1">
      <c r="A165" s="7"/>
      <c r="B165" s="61">
        <v>302110069</v>
      </c>
      <c r="C165" s="61"/>
      <c r="D165" s="21">
        <v>304010024</v>
      </c>
      <c r="E165" s="22" t="s">
        <v>136</v>
      </c>
      <c r="F165" s="23"/>
      <c r="G165" s="24" t="s">
        <v>52</v>
      </c>
      <c r="H165" s="25">
        <v>302110069</v>
      </c>
      <c r="I165" s="26" t="s">
        <v>137</v>
      </c>
      <c r="J165" s="27" t="s">
        <v>51</v>
      </c>
      <c r="K165" s="28" t="s">
        <v>445</v>
      </c>
      <c r="L165" s="29" t="s">
        <v>1</v>
      </c>
      <c r="M165" s="28" t="s">
        <v>1</v>
      </c>
      <c r="N165" s="29" t="s">
        <v>50</v>
      </c>
      <c r="O165" s="30" t="s">
        <v>446</v>
      </c>
      <c r="P165" s="62"/>
      <c r="Q165" s="62"/>
      <c r="R165" s="31">
        <v>0</v>
      </c>
      <c r="S165" s="32">
        <v>6546.5</v>
      </c>
      <c r="T165" s="32">
        <v>5903.5</v>
      </c>
      <c r="U165" s="33">
        <v>6016.6</v>
      </c>
      <c r="V165" s="31">
        <v>0</v>
      </c>
      <c r="W165" s="32">
        <f>W166</f>
        <v>6489.2</v>
      </c>
      <c r="X165" s="32">
        <f>X166</f>
        <v>6264.4</v>
      </c>
      <c r="Y165" s="34">
        <f>Y166</f>
        <v>6419.2</v>
      </c>
      <c r="Z165" s="35"/>
      <c r="AA165" s="1"/>
      <c r="AB165" s="1"/>
      <c r="AC165" s="1"/>
    </row>
    <row r="166" spans="1:29" ht="30" customHeight="1">
      <c r="A166" s="7"/>
      <c r="B166" s="36">
        <v>20205</v>
      </c>
      <c r="C166" s="37">
        <v>304010024</v>
      </c>
      <c r="D166" s="37">
        <v>304010024</v>
      </c>
      <c r="E166" s="22" t="s">
        <v>134</v>
      </c>
      <c r="F166" s="23">
        <v>302110069</v>
      </c>
      <c r="G166" s="24" t="s">
        <v>52</v>
      </c>
      <c r="H166" s="22">
        <v>302110069</v>
      </c>
      <c r="I166" s="26"/>
      <c r="J166" s="38" t="s">
        <v>51</v>
      </c>
      <c r="K166" s="28"/>
      <c r="L166" s="28"/>
      <c r="M166" s="28"/>
      <c r="N166" s="28" t="s">
        <v>50</v>
      </c>
      <c r="O166" s="28"/>
      <c r="P166" s="39">
        <v>7</v>
      </c>
      <c r="Q166" s="39">
        <v>2</v>
      </c>
      <c r="R166" s="40">
        <v>0</v>
      </c>
      <c r="S166" s="33">
        <v>6546.5</v>
      </c>
      <c r="T166" s="33">
        <v>5903.5</v>
      </c>
      <c r="U166" s="33">
        <v>6016.6</v>
      </c>
      <c r="V166" s="40">
        <v>0</v>
      </c>
      <c r="W166" s="33">
        <v>6489.2</v>
      </c>
      <c r="X166" s="33">
        <v>6264.4</v>
      </c>
      <c r="Y166" s="34">
        <v>6419.2</v>
      </c>
      <c r="Z166" s="35"/>
      <c r="AA166" s="1"/>
      <c r="AB166" s="1"/>
      <c r="AC166" s="1"/>
    </row>
    <row r="167" spans="1:29" ht="51" customHeight="1">
      <c r="A167" s="7"/>
      <c r="B167" s="61">
        <v>302110450</v>
      </c>
      <c r="C167" s="61"/>
      <c r="D167" s="21">
        <v>304010024</v>
      </c>
      <c r="E167" s="22" t="s">
        <v>136</v>
      </c>
      <c r="F167" s="23"/>
      <c r="G167" s="24" t="s">
        <v>133</v>
      </c>
      <c r="H167" s="25">
        <v>302110450</v>
      </c>
      <c r="I167" s="26" t="s">
        <v>135</v>
      </c>
      <c r="J167" s="27" t="s">
        <v>118</v>
      </c>
      <c r="K167" s="28" t="s">
        <v>404</v>
      </c>
      <c r="L167" s="29" t="s">
        <v>1</v>
      </c>
      <c r="M167" s="28" t="s">
        <v>1</v>
      </c>
      <c r="N167" s="29" t="s">
        <v>117</v>
      </c>
      <c r="O167" s="30" t="s">
        <v>442</v>
      </c>
      <c r="P167" s="62"/>
      <c r="Q167" s="62"/>
      <c r="R167" s="31">
        <v>0</v>
      </c>
      <c r="S167" s="32">
        <f>S168</f>
        <v>27287.899999999998</v>
      </c>
      <c r="T167" s="32">
        <f>T168</f>
        <v>26634</v>
      </c>
      <c r="U167" s="33">
        <f>U168</f>
        <v>35714.400000000001</v>
      </c>
      <c r="V167" s="31">
        <v>0</v>
      </c>
      <c r="W167" s="32">
        <f>W168</f>
        <v>37680.6</v>
      </c>
      <c r="X167" s="32">
        <f>X168</f>
        <v>35851</v>
      </c>
      <c r="Y167" s="34">
        <f>Y168</f>
        <v>34587.300000000003</v>
      </c>
      <c r="Z167" s="35"/>
      <c r="AA167" s="1"/>
      <c r="AB167" s="1"/>
      <c r="AC167" s="1"/>
    </row>
    <row r="168" spans="1:29" ht="30" customHeight="1">
      <c r="A168" s="7"/>
      <c r="B168" s="36">
        <v>20205</v>
      </c>
      <c r="C168" s="37">
        <v>304010024</v>
      </c>
      <c r="D168" s="37">
        <v>304010024</v>
      </c>
      <c r="E168" s="22" t="s">
        <v>134</v>
      </c>
      <c r="F168" s="23">
        <v>302110450</v>
      </c>
      <c r="G168" s="24" t="s">
        <v>133</v>
      </c>
      <c r="H168" s="22">
        <v>302110450</v>
      </c>
      <c r="I168" s="26"/>
      <c r="J168" s="38" t="s">
        <v>118</v>
      </c>
      <c r="K168" s="28"/>
      <c r="L168" s="28"/>
      <c r="M168" s="28"/>
      <c r="N168" s="28" t="s">
        <v>117</v>
      </c>
      <c r="O168" s="28"/>
      <c r="P168" s="39">
        <v>7</v>
      </c>
      <c r="Q168" s="39">
        <v>1</v>
      </c>
      <c r="R168" s="40">
        <v>0</v>
      </c>
      <c r="S168" s="33">
        <f>30319.1-3031.2</f>
        <v>27287.899999999998</v>
      </c>
      <c r="T168" s="33">
        <f>29353.3-2719.3</f>
        <v>26634</v>
      </c>
      <c r="U168" s="33">
        <v>35714.400000000001</v>
      </c>
      <c r="V168" s="40">
        <v>0</v>
      </c>
      <c r="W168" s="33">
        <v>37680.6</v>
      </c>
      <c r="X168" s="33">
        <v>35851</v>
      </c>
      <c r="Y168" s="34">
        <v>34587.300000000003</v>
      </c>
      <c r="Z168" s="35"/>
      <c r="AA168" s="1"/>
      <c r="AB168" s="1"/>
      <c r="AC168" s="1"/>
    </row>
    <row r="169" spans="1:29" ht="74.25" customHeight="1">
      <c r="A169" s="7"/>
      <c r="B169" s="63">
        <v>304010026</v>
      </c>
      <c r="C169" s="63"/>
      <c r="D169" s="21">
        <v>304010026</v>
      </c>
      <c r="E169" s="22" t="s">
        <v>122</v>
      </c>
      <c r="F169" s="23"/>
      <c r="G169" s="24" t="s">
        <v>119</v>
      </c>
      <c r="H169" s="25">
        <v>300000000</v>
      </c>
      <c r="I169" s="41" t="s">
        <v>122</v>
      </c>
      <c r="J169" s="27" t="s">
        <v>118</v>
      </c>
      <c r="K169" s="42" t="s">
        <v>1</v>
      </c>
      <c r="L169" s="29" t="s">
        <v>1</v>
      </c>
      <c r="M169" s="42" t="s">
        <v>1</v>
      </c>
      <c r="N169" s="29" t="s">
        <v>117</v>
      </c>
      <c r="O169" s="43" t="s">
        <v>1</v>
      </c>
      <c r="P169" s="64"/>
      <c r="Q169" s="64"/>
      <c r="R169" s="31">
        <v>0</v>
      </c>
      <c r="S169" s="44">
        <v>1492.1</v>
      </c>
      <c r="T169" s="44">
        <v>1392.4</v>
      </c>
      <c r="U169" s="45">
        <f>U171+U173+U175+U177+U179+U181</f>
        <v>23032.699999999997</v>
      </c>
      <c r="V169" s="45">
        <f>V171+V173+V175+V177+V179+V181</f>
        <v>0</v>
      </c>
      <c r="W169" s="45">
        <f>W171+W173+W175+W177+W179+W181</f>
        <v>26565.1</v>
      </c>
      <c r="X169" s="45">
        <f>X171+X173+X175+X177+X179+X181</f>
        <v>26480.3</v>
      </c>
      <c r="Y169" s="45">
        <f>Y171+Y173+Y175+Y177+Y179+Y181</f>
        <v>27191.500000000004</v>
      </c>
      <c r="Z169" s="35"/>
      <c r="AA169" s="1"/>
      <c r="AB169" s="1"/>
      <c r="AC169" s="1"/>
    </row>
    <row r="170" spans="1:29" ht="82.5" customHeight="1">
      <c r="A170" s="7"/>
      <c r="B170" s="61">
        <v>302110008</v>
      </c>
      <c r="C170" s="61"/>
      <c r="D170" s="21">
        <v>304010026</v>
      </c>
      <c r="E170" s="22" t="s">
        <v>122</v>
      </c>
      <c r="F170" s="23"/>
      <c r="G170" s="24" t="s">
        <v>131</v>
      </c>
      <c r="H170" s="25">
        <v>302110008</v>
      </c>
      <c r="I170" s="26" t="s">
        <v>132</v>
      </c>
      <c r="J170" s="27" t="s">
        <v>4</v>
      </c>
      <c r="K170" s="28" t="s">
        <v>403</v>
      </c>
      <c r="L170" s="29" t="s">
        <v>1</v>
      </c>
      <c r="M170" s="28" t="s">
        <v>1</v>
      </c>
      <c r="N170" s="29" t="s">
        <v>2</v>
      </c>
      <c r="O170" s="30" t="s">
        <v>424</v>
      </c>
      <c r="P170" s="62"/>
      <c r="Q170" s="62"/>
      <c r="R170" s="31">
        <v>0</v>
      </c>
      <c r="S170" s="32">
        <v>1492.1</v>
      </c>
      <c r="T170" s="32">
        <v>1392.4</v>
      </c>
      <c r="U170" s="33">
        <f>U171</f>
        <v>2667.5</v>
      </c>
      <c r="V170" s="31">
        <v>0</v>
      </c>
      <c r="W170" s="32">
        <f>W171</f>
        <v>3372</v>
      </c>
      <c r="X170" s="32">
        <f>X171</f>
        <v>3310.5</v>
      </c>
      <c r="Y170" s="34">
        <f>Y171</f>
        <v>3341.3</v>
      </c>
      <c r="Z170" s="35"/>
      <c r="AA170" s="1"/>
      <c r="AB170" s="1"/>
      <c r="AC170" s="1"/>
    </row>
    <row r="171" spans="1:29" ht="30" customHeight="1">
      <c r="A171" s="7"/>
      <c r="B171" s="36">
        <v>20205</v>
      </c>
      <c r="C171" s="37">
        <v>304010026</v>
      </c>
      <c r="D171" s="37">
        <v>304010026</v>
      </c>
      <c r="E171" s="22" t="s">
        <v>120</v>
      </c>
      <c r="F171" s="23">
        <v>302110008</v>
      </c>
      <c r="G171" s="24" t="s">
        <v>131</v>
      </c>
      <c r="H171" s="22">
        <v>302110008</v>
      </c>
      <c r="I171" s="26"/>
      <c r="J171" s="38" t="s">
        <v>4</v>
      </c>
      <c r="K171" s="28"/>
      <c r="L171" s="28"/>
      <c r="M171" s="28"/>
      <c r="N171" s="28" t="s">
        <v>2</v>
      </c>
      <c r="O171" s="28"/>
      <c r="P171" s="39">
        <v>10</v>
      </c>
      <c r="Q171" s="39">
        <v>4</v>
      </c>
      <c r="R171" s="40">
        <v>0</v>
      </c>
      <c r="S171" s="33">
        <v>1492.1</v>
      </c>
      <c r="T171" s="33">
        <v>1392.4</v>
      </c>
      <c r="U171" s="33">
        <v>2667.5</v>
      </c>
      <c r="V171" s="40">
        <v>0</v>
      </c>
      <c r="W171" s="33">
        <v>3372</v>
      </c>
      <c r="X171" s="33">
        <v>3310.5</v>
      </c>
      <c r="Y171" s="34">
        <v>3341.3</v>
      </c>
      <c r="Z171" s="35"/>
      <c r="AA171" s="1"/>
      <c r="AB171" s="1"/>
      <c r="AC171" s="1"/>
    </row>
    <row r="172" spans="1:29" ht="55.5" customHeight="1">
      <c r="A172" s="7"/>
      <c r="B172" s="61">
        <v>304010126</v>
      </c>
      <c r="C172" s="61"/>
      <c r="D172" s="21">
        <v>304010026</v>
      </c>
      <c r="E172" s="22" t="s">
        <v>122</v>
      </c>
      <c r="F172" s="23"/>
      <c r="G172" s="24" t="s">
        <v>129</v>
      </c>
      <c r="H172" s="25">
        <v>304010126</v>
      </c>
      <c r="I172" s="26" t="s">
        <v>130</v>
      </c>
      <c r="J172" s="27" t="s">
        <v>118</v>
      </c>
      <c r="K172" s="28" t="s">
        <v>404</v>
      </c>
      <c r="L172" s="29" t="s">
        <v>1</v>
      </c>
      <c r="M172" s="28" t="s">
        <v>1</v>
      </c>
      <c r="N172" s="29" t="s">
        <v>117</v>
      </c>
      <c r="O172" s="30" t="s">
        <v>441</v>
      </c>
      <c r="P172" s="62"/>
      <c r="Q172" s="62"/>
      <c r="R172" s="31">
        <v>0</v>
      </c>
      <c r="S172" s="32">
        <v>0</v>
      </c>
      <c r="T172" s="32">
        <v>0</v>
      </c>
      <c r="U172" s="33">
        <f>U173</f>
        <v>1106.0999999999999</v>
      </c>
      <c r="V172" s="31">
        <v>0</v>
      </c>
      <c r="W172" s="32">
        <f>W173</f>
        <v>4453.3999999999996</v>
      </c>
      <c r="X172" s="32">
        <f>X173</f>
        <v>4676.8</v>
      </c>
      <c r="Y172" s="34">
        <f>Y173</f>
        <v>4916.8</v>
      </c>
      <c r="Z172" s="35"/>
      <c r="AA172" s="1"/>
      <c r="AB172" s="1"/>
      <c r="AC172" s="1"/>
    </row>
    <row r="173" spans="1:29" ht="30" customHeight="1">
      <c r="A173" s="7"/>
      <c r="B173" s="36">
        <v>20205</v>
      </c>
      <c r="C173" s="37">
        <v>304010026</v>
      </c>
      <c r="D173" s="37">
        <v>304010026</v>
      </c>
      <c r="E173" s="22" t="s">
        <v>120</v>
      </c>
      <c r="F173" s="23">
        <v>304010126</v>
      </c>
      <c r="G173" s="24" t="s">
        <v>129</v>
      </c>
      <c r="H173" s="22">
        <v>304010126</v>
      </c>
      <c r="I173" s="26"/>
      <c r="J173" s="38" t="s">
        <v>118</v>
      </c>
      <c r="K173" s="28"/>
      <c r="L173" s="28"/>
      <c r="M173" s="28"/>
      <c r="N173" s="28" t="s">
        <v>117</v>
      </c>
      <c r="O173" s="28"/>
      <c r="P173" s="39">
        <v>7</v>
      </c>
      <c r="Q173" s="39">
        <v>3</v>
      </c>
      <c r="R173" s="40">
        <v>0</v>
      </c>
      <c r="S173" s="33">
        <v>0</v>
      </c>
      <c r="T173" s="33">
        <v>0</v>
      </c>
      <c r="U173" s="33">
        <v>1106.0999999999999</v>
      </c>
      <c r="V173" s="40">
        <v>0</v>
      </c>
      <c r="W173" s="33">
        <v>4453.3999999999996</v>
      </c>
      <c r="X173" s="33">
        <v>4676.8</v>
      </c>
      <c r="Y173" s="34">
        <v>4916.8</v>
      </c>
      <c r="Z173" s="35"/>
      <c r="AA173" s="1"/>
      <c r="AB173" s="1"/>
      <c r="AC173" s="1"/>
    </row>
    <row r="174" spans="1:29" ht="135" customHeight="1">
      <c r="A174" s="7"/>
      <c r="B174" s="61">
        <v>304010226</v>
      </c>
      <c r="C174" s="61"/>
      <c r="D174" s="21">
        <v>304010026</v>
      </c>
      <c r="E174" s="22" t="s">
        <v>122</v>
      </c>
      <c r="F174" s="23"/>
      <c r="G174" s="24" t="s">
        <v>127</v>
      </c>
      <c r="H174" s="25">
        <v>304010226</v>
      </c>
      <c r="I174" s="26" t="s">
        <v>128</v>
      </c>
      <c r="J174" s="27" t="s">
        <v>126</v>
      </c>
      <c r="K174" s="28" t="s">
        <v>405</v>
      </c>
      <c r="L174" s="29" t="s">
        <v>1</v>
      </c>
      <c r="M174" s="28" t="s">
        <v>1</v>
      </c>
      <c r="N174" s="29" t="s">
        <v>50</v>
      </c>
      <c r="O174" s="30" t="s">
        <v>444</v>
      </c>
      <c r="P174" s="62"/>
      <c r="Q174" s="62"/>
      <c r="R174" s="31">
        <v>0</v>
      </c>
      <c r="S174" s="32">
        <v>0</v>
      </c>
      <c r="T174" s="32">
        <v>0</v>
      </c>
      <c r="U174" s="33">
        <f>U175</f>
        <v>1509.2</v>
      </c>
      <c r="V174" s="31">
        <v>0</v>
      </c>
      <c r="W174" s="32">
        <f>W175</f>
        <v>958.9</v>
      </c>
      <c r="X174" s="32">
        <f>X175</f>
        <v>1071.5</v>
      </c>
      <c r="Y174" s="34">
        <f>Y175</f>
        <v>1291.7</v>
      </c>
      <c r="Z174" s="35"/>
      <c r="AA174" s="1"/>
      <c r="AB174" s="1"/>
      <c r="AC174" s="1"/>
    </row>
    <row r="175" spans="1:29" ht="30" customHeight="1">
      <c r="A175" s="7"/>
      <c r="B175" s="36">
        <v>20205</v>
      </c>
      <c r="C175" s="37">
        <v>304010026</v>
      </c>
      <c r="D175" s="37">
        <v>304010026</v>
      </c>
      <c r="E175" s="22" t="s">
        <v>120</v>
      </c>
      <c r="F175" s="23">
        <v>304010226</v>
      </c>
      <c r="G175" s="24" t="s">
        <v>127</v>
      </c>
      <c r="H175" s="22">
        <v>304010226</v>
      </c>
      <c r="I175" s="26"/>
      <c r="J175" s="38" t="s">
        <v>126</v>
      </c>
      <c r="K175" s="28"/>
      <c r="L175" s="28"/>
      <c r="M175" s="28"/>
      <c r="N175" s="28" t="s">
        <v>50</v>
      </c>
      <c r="O175" s="28"/>
      <c r="P175" s="39">
        <v>7</v>
      </c>
      <c r="Q175" s="39">
        <v>3</v>
      </c>
      <c r="R175" s="40">
        <v>0</v>
      </c>
      <c r="S175" s="33">
        <v>0</v>
      </c>
      <c r="T175" s="33">
        <v>0</v>
      </c>
      <c r="U175" s="33">
        <v>1509.2</v>
      </c>
      <c r="V175" s="40">
        <v>0</v>
      </c>
      <c r="W175" s="33">
        <v>958.9</v>
      </c>
      <c r="X175" s="33">
        <v>1071.5</v>
      </c>
      <c r="Y175" s="34">
        <v>1291.7</v>
      </c>
      <c r="Z175" s="35"/>
      <c r="AA175" s="1"/>
      <c r="AB175" s="1"/>
      <c r="AC175" s="1"/>
    </row>
    <row r="176" spans="1:29" ht="51.75" customHeight="1">
      <c r="A176" s="7"/>
      <c r="B176" s="61">
        <v>304010326</v>
      </c>
      <c r="C176" s="61"/>
      <c r="D176" s="21">
        <v>304010026</v>
      </c>
      <c r="E176" s="22" t="s">
        <v>122</v>
      </c>
      <c r="F176" s="23"/>
      <c r="G176" s="24" t="s">
        <v>124</v>
      </c>
      <c r="H176" s="25">
        <v>304010326</v>
      </c>
      <c r="I176" s="26" t="s">
        <v>125</v>
      </c>
      <c r="J176" s="27" t="s">
        <v>118</v>
      </c>
      <c r="K176" s="28" t="s">
        <v>443</v>
      </c>
      <c r="L176" s="29" t="s">
        <v>1</v>
      </c>
      <c r="M176" s="28" t="s">
        <v>1</v>
      </c>
      <c r="N176" s="29" t="s">
        <v>117</v>
      </c>
      <c r="O176" s="30" t="s">
        <v>441</v>
      </c>
      <c r="P176" s="62"/>
      <c r="Q176" s="62"/>
      <c r="R176" s="31">
        <v>0</v>
      </c>
      <c r="S176" s="32">
        <v>0</v>
      </c>
      <c r="T176" s="32">
        <v>0</v>
      </c>
      <c r="U176" s="33">
        <f>U177</f>
        <v>5931.3</v>
      </c>
      <c r="V176" s="31">
        <v>0</v>
      </c>
      <c r="W176" s="32">
        <f>W177</f>
        <v>6237</v>
      </c>
      <c r="X176" s="32">
        <f>X177</f>
        <v>6294</v>
      </c>
      <c r="Y176" s="34">
        <f>Y177</f>
        <v>6406</v>
      </c>
      <c r="Z176" s="35"/>
      <c r="AA176" s="1"/>
      <c r="AB176" s="1"/>
      <c r="AC176" s="1"/>
    </row>
    <row r="177" spans="1:29" ht="30" customHeight="1">
      <c r="A177" s="7"/>
      <c r="B177" s="36">
        <v>20205</v>
      </c>
      <c r="C177" s="37">
        <v>304010026</v>
      </c>
      <c r="D177" s="37">
        <v>304010026</v>
      </c>
      <c r="E177" s="22" t="s">
        <v>120</v>
      </c>
      <c r="F177" s="23">
        <v>304010326</v>
      </c>
      <c r="G177" s="24" t="s">
        <v>124</v>
      </c>
      <c r="H177" s="22">
        <v>304010326</v>
      </c>
      <c r="I177" s="26"/>
      <c r="J177" s="38" t="s">
        <v>118</v>
      </c>
      <c r="K177" s="28"/>
      <c r="L177" s="28"/>
      <c r="M177" s="28"/>
      <c r="N177" s="28" t="s">
        <v>117</v>
      </c>
      <c r="O177" s="28"/>
      <c r="P177" s="39">
        <v>7</v>
      </c>
      <c r="Q177" s="39">
        <v>3</v>
      </c>
      <c r="R177" s="40">
        <v>0</v>
      </c>
      <c r="S177" s="33">
        <v>0</v>
      </c>
      <c r="T177" s="33">
        <v>0</v>
      </c>
      <c r="U177" s="33">
        <v>5931.3</v>
      </c>
      <c r="V177" s="40">
        <v>0</v>
      </c>
      <c r="W177" s="33">
        <v>6237</v>
      </c>
      <c r="X177" s="33">
        <v>6294</v>
      </c>
      <c r="Y177" s="34">
        <v>6406</v>
      </c>
      <c r="Z177" s="35"/>
      <c r="AA177" s="1"/>
      <c r="AB177" s="1"/>
      <c r="AC177" s="1"/>
    </row>
    <row r="178" spans="1:29" ht="57" customHeight="1">
      <c r="A178" s="7"/>
      <c r="B178" s="61">
        <v>304010426</v>
      </c>
      <c r="C178" s="61"/>
      <c r="D178" s="21">
        <v>304010026</v>
      </c>
      <c r="E178" s="22" t="s">
        <v>122</v>
      </c>
      <c r="F178" s="23"/>
      <c r="G178" s="24" t="s">
        <v>119</v>
      </c>
      <c r="H178" s="25">
        <v>304010426</v>
      </c>
      <c r="I178" s="26" t="s">
        <v>123</v>
      </c>
      <c r="J178" s="27" t="s">
        <v>118</v>
      </c>
      <c r="K178" s="28" t="s">
        <v>404</v>
      </c>
      <c r="L178" s="29" t="s">
        <v>1</v>
      </c>
      <c r="M178" s="28" t="s">
        <v>1</v>
      </c>
      <c r="N178" s="29" t="s">
        <v>117</v>
      </c>
      <c r="O178" s="30" t="s">
        <v>442</v>
      </c>
      <c r="P178" s="62"/>
      <c r="Q178" s="62"/>
      <c r="R178" s="31">
        <v>0</v>
      </c>
      <c r="S178" s="32">
        <v>0</v>
      </c>
      <c r="T178" s="32">
        <v>0</v>
      </c>
      <c r="U178" s="33">
        <f>U179</f>
        <v>6246.5</v>
      </c>
      <c r="V178" s="31">
        <v>0</v>
      </c>
      <c r="W178" s="32">
        <f>W179</f>
        <v>5771.9</v>
      </c>
      <c r="X178" s="32">
        <f>Y179</f>
        <v>5300</v>
      </c>
      <c r="Y178" s="34">
        <f>Y179</f>
        <v>5300</v>
      </c>
      <c r="Z178" s="35"/>
      <c r="AA178" s="1"/>
      <c r="AB178" s="1"/>
      <c r="AC178" s="1"/>
    </row>
    <row r="179" spans="1:29" ht="30" customHeight="1">
      <c r="A179" s="7"/>
      <c r="B179" s="36">
        <v>20205</v>
      </c>
      <c r="C179" s="37">
        <v>304010026</v>
      </c>
      <c r="D179" s="37">
        <v>304010026</v>
      </c>
      <c r="E179" s="22" t="s">
        <v>120</v>
      </c>
      <c r="F179" s="23">
        <v>304010426</v>
      </c>
      <c r="G179" s="24" t="s">
        <v>119</v>
      </c>
      <c r="H179" s="22">
        <v>304010426</v>
      </c>
      <c r="I179" s="26"/>
      <c r="J179" s="38" t="s">
        <v>118</v>
      </c>
      <c r="K179" s="28"/>
      <c r="L179" s="28"/>
      <c r="M179" s="28"/>
      <c r="N179" s="28" t="s">
        <v>117</v>
      </c>
      <c r="O179" s="28"/>
      <c r="P179" s="39">
        <v>7</v>
      </c>
      <c r="Q179" s="39">
        <v>3</v>
      </c>
      <c r="R179" s="40">
        <v>0</v>
      </c>
      <c r="S179" s="33">
        <v>0</v>
      </c>
      <c r="T179" s="33">
        <v>0</v>
      </c>
      <c r="U179" s="33">
        <v>6246.5</v>
      </c>
      <c r="V179" s="40">
        <v>0</v>
      </c>
      <c r="W179" s="33">
        <v>5771.9</v>
      </c>
      <c r="X179" s="33">
        <v>5300</v>
      </c>
      <c r="Y179" s="34">
        <v>5300</v>
      </c>
      <c r="Z179" s="35"/>
      <c r="AA179" s="1"/>
      <c r="AB179" s="1"/>
      <c r="AC179" s="1"/>
    </row>
    <row r="180" spans="1:29" ht="60.75" customHeight="1">
      <c r="A180" s="7"/>
      <c r="B180" s="61">
        <v>304010526</v>
      </c>
      <c r="C180" s="61"/>
      <c r="D180" s="21">
        <v>304010026</v>
      </c>
      <c r="E180" s="22" t="s">
        <v>122</v>
      </c>
      <c r="F180" s="23"/>
      <c r="G180" s="24" t="s">
        <v>119</v>
      </c>
      <c r="H180" s="25">
        <v>304010526</v>
      </c>
      <c r="I180" s="26" t="s">
        <v>121</v>
      </c>
      <c r="J180" s="27" t="s">
        <v>118</v>
      </c>
      <c r="K180" s="28" t="s">
        <v>404</v>
      </c>
      <c r="L180" s="29" t="s">
        <v>1</v>
      </c>
      <c r="M180" s="28" t="s">
        <v>1</v>
      </c>
      <c r="N180" s="29" t="s">
        <v>117</v>
      </c>
      <c r="O180" s="30" t="s">
        <v>441</v>
      </c>
      <c r="P180" s="62"/>
      <c r="Q180" s="62"/>
      <c r="R180" s="31">
        <v>0</v>
      </c>
      <c r="S180" s="32">
        <v>0</v>
      </c>
      <c r="T180" s="32">
        <v>0</v>
      </c>
      <c r="U180" s="33">
        <v>5572.1</v>
      </c>
      <c r="V180" s="31">
        <v>0</v>
      </c>
      <c r="W180" s="32">
        <f>W181</f>
        <v>5771.9</v>
      </c>
      <c r="X180" s="32">
        <f>X181</f>
        <v>5827.5</v>
      </c>
      <c r="Y180" s="34">
        <f>Y181</f>
        <v>5935.7</v>
      </c>
      <c r="Z180" s="35"/>
      <c r="AA180" s="1"/>
      <c r="AB180" s="1"/>
      <c r="AC180" s="1"/>
    </row>
    <row r="181" spans="1:29" ht="30" customHeight="1">
      <c r="A181" s="7"/>
      <c r="B181" s="36">
        <v>20205</v>
      </c>
      <c r="C181" s="37">
        <v>304010026</v>
      </c>
      <c r="D181" s="37">
        <v>304010026</v>
      </c>
      <c r="E181" s="22" t="s">
        <v>120</v>
      </c>
      <c r="F181" s="23">
        <v>304010526</v>
      </c>
      <c r="G181" s="24" t="s">
        <v>119</v>
      </c>
      <c r="H181" s="22">
        <v>304010526</v>
      </c>
      <c r="I181" s="26"/>
      <c r="J181" s="38" t="s">
        <v>118</v>
      </c>
      <c r="K181" s="28"/>
      <c r="L181" s="28"/>
      <c r="M181" s="28"/>
      <c r="N181" s="28" t="s">
        <v>117</v>
      </c>
      <c r="O181" s="28"/>
      <c r="P181" s="39">
        <v>7</v>
      </c>
      <c r="Q181" s="39">
        <v>3</v>
      </c>
      <c r="R181" s="40">
        <v>0</v>
      </c>
      <c r="S181" s="33">
        <v>0</v>
      </c>
      <c r="T181" s="33">
        <v>0</v>
      </c>
      <c r="U181" s="33">
        <v>5572.1</v>
      </c>
      <c r="V181" s="40">
        <v>0</v>
      </c>
      <c r="W181" s="33">
        <v>5771.9</v>
      </c>
      <c r="X181" s="33">
        <v>5827.5</v>
      </c>
      <c r="Y181" s="34">
        <v>5935.7</v>
      </c>
      <c r="Z181" s="35"/>
      <c r="AA181" s="1"/>
      <c r="AB181" s="1"/>
      <c r="AC181" s="1"/>
    </row>
    <row r="182" spans="1:29" ht="123.75" customHeight="1">
      <c r="A182" s="7"/>
      <c r="B182" s="63">
        <v>304010032</v>
      </c>
      <c r="C182" s="63"/>
      <c r="D182" s="21">
        <v>304010032</v>
      </c>
      <c r="E182" s="22" t="s">
        <v>116</v>
      </c>
      <c r="F182" s="23"/>
      <c r="G182" s="24" t="s">
        <v>113</v>
      </c>
      <c r="H182" s="25">
        <v>302193098</v>
      </c>
      <c r="I182" s="41" t="s">
        <v>116</v>
      </c>
      <c r="J182" s="27" t="s">
        <v>112</v>
      </c>
      <c r="K182" s="42" t="s">
        <v>1</v>
      </c>
      <c r="L182" s="29" t="s">
        <v>111</v>
      </c>
      <c r="M182" s="42" t="s">
        <v>1</v>
      </c>
      <c r="N182" s="29" t="s">
        <v>110</v>
      </c>
      <c r="O182" s="43" t="s">
        <v>1</v>
      </c>
      <c r="P182" s="64"/>
      <c r="Q182" s="64"/>
      <c r="R182" s="31">
        <v>0</v>
      </c>
      <c r="S182" s="44">
        <f t="shared" ref="S182:U183" si="10">S183</f>
        <v>3445.5</v>
      </c>
      <c r="T182" s="44">
        <f t="shared" si="10"/>
        <v>3372.2</v>
      </c>
      <c r="U182" s="45">
        <f t="shared" si="10"/>
        <v>6813.1</v>
      </c>
      <c r="V182" s="31">
        <v>0</v>
      </c>
      <c r="W182" s="44">
        <v>0</v>
      </c>
      <c r="X182" s="44">
        <v>0</v>
      </c>
      <c r="Y182" s="46">
        <v>0</v>
      </c>
      <c r="Z182" s="35"/>
      <c r="AA182" s="1"/>
      <c r="AB182" s="1"/>
      <c r="AC182" s="1"/>
    </row>
    <row r="183" spans="1:29" ht="44.25" customHeight="1">
      <c r="A183" s="7"/>
      <c r="B183" s="61">
        <v>302193098</v>
      </c>
      <c r="C183" s="61"/>
      <c r="D183" s="21">
        <v>304010032</v>
      </c>
      <c r="E183" s="22" t="s">
        <v>116</v>
      </c>
      <c r="F183" s="23"/>
      <c r="G183" s="24" t="s">
        <v>113</v>
      </c>
      <c r="H183" s="25">
        <v>302193098</v>
      </c>
      <c r="I183" s="26" t="s">
        <v>115</v>
      </c>
      <c r="J183" s="27" t="s">
        <v>112</v>
      </c>
      <c r="K183" s="28" t="s">
        <v>406</v>
      </c>
      <c r="L183" s="29" t="s">
        <v>111</v>
      </c>
      <c r="M183" s="28" t="s">
        <v>111</v>
      </c>
      <c r="N183" s="29" t="s">
        <v>110</v>
      </c>
      <c r="O183" s="30" t="s">
        <v>440</v>
      </c>
      <c r="P183" s="62"/>
      <c r="Q183" s="62"/>
      <c r="R183" s="31">
        <v>0</v>
      </c>
      <c r="S183" s="32">
        <f t="shared" si="10"/>
        <v>3445.5</v>
      </c>
      <c r="T183" s="32">
        <f t="shared" si="10"/>
        <v>3372.2</v>
      </c>
      <c r="U183" s="33">
        <f t="shared" si="10"/>
        <v>6813.1</v>
      </c>
      <c r="V183" s="31">
        <v>0</v>
      </c>
      <c r="W183" s="32">
        <v>0</v>
      </c>
      <c r="X183" s="32">
        <v>0</v>
      </c>
      <c r="Y183" s="34">
        <v>0</v>
      </c>
      <c r="Z183" s="35"/>
      <c r="AA183" s="1"/>
      <c r="AB183" s="1"/>
      <c r="AC183" s="1"/>
    </row>
    <row r="184" spans="1:29" ht="30" customHeight="1">
      <c r="A184" s="7"/>
      <c r="B184" s="36">
        <v>20205</v>
      </c>
      <c r="C184" s="37">
        <v>304010032</v>
      </c>
      <c r="D184" s="37">
        <v>304010032</v>
      </c>
      <c r="E184" s="22" t="s">
        <v>114</v>
      </c>
      <c r="F184" s="23">
        <v>302193098</v>
      </c>
      <c r="G184" s="24" t="s">
        <v>113</v>
      </c>
      <c r="H184" s="22">
        <v>302193098</v>
      </c>
      <c r="I184" s="26"/>
      <c r="J184" s="38" t="s">
        <v>112</v>
      </c>
      <c r="K184" s="28"/>
      <c r="L184" s="28" t="s">
        <v>111</v>
      </c>
      <c r="M184" s="28"/>
      <c r="N184" s="28" t="s">
        <v>110</v>
      </c>
      <c r="O184" s="28"/>
      <c r="P184" s="39">
        <v>8</v>
      </c>
      <c r="Q184" s="39">
        <v>1</v>
      </c>
      <c r="R184" s="40">
        <v>0</v>
      </c>
      <c r="S184" s="33">
        <v>3445.5</v>
      </c>
      <c r="T184" s="33">
        <v>3372.2</v>
      </c>
      <c r="U184" s="33">
        <v>6813.1</v>
      </c>
      <c r="V184" s="40">
        <v>0</v>
      </c>
      <c r="W184" s="33">
        <v>0</v>
      </c>
      <c r="X184" s="33">
        <v>0</v>
      </c>
      <c r="Y184" s="34">
        <v>0</v>
      </c>
      <c r="Z184" s="35"/>
      <c r="AA184" s="1"/>
      <c r="AB184" s="1"/>
      <c r="AC184" s="1"/>
    </row>
    <row r="185" spans="1:29" ht="408.75" customHeight="1">
      <c r="A185" s="7"/>
      <c r="B185" s="63">
        <v>304010040</v>
      </c>
      <c r="C185" s="63"/>
      <c r="D185" s="21">
        <v>304010040</v>
      </c>
      <c r="E185" s="22" t="s">
        <v>109</v>
      </c>
      <c r="F185" s="23"/>
      <c r="G185" s="24" t="s">
        <v>106</v>
      </c>
      <c r="H185" s="25">
        <v>304010104</v>
      </c>
      <c r="I185" s="41" t="s">
        <v>109</v>
      </c>
      <c r="J185" s="27" t="s">
        <v>105</v>
      </c>
      <c r="K185" s="42" t="s">
        <v>1</v>
      </c>
      <c r="L185" s="29" t="s">
        <v>1</v>
      </c>
      <c r="M185" s="42" t="s">
        <v>1</v>
      </c>
      <c r="N185" s="29" t="s">
        <v>104</v>
      </c>
      <c r="O185" s="43" t="s">
        <v>1</v>
      </c>
      <c r="P185" s="64"/>
      <c r="Q185" s="64"/>
      <c r="R185" s="31">
        <v>0</v>
      </c>
      <c r="S185" s="44">
        <v>1251</v>
      </c>
      <c r="T185" s="44">
        <v>1216.3</v>
      </c>
      <c r="U185" s="45">
        <v>1130</v>
      </c>
      <c r="V185" s="31">
        <v>0</v>
      </c>
      <c r="W185" s="44">
        <v>1130</v>
      </c>
      <c r="X185" s="44">
        <v>1130</v>
      </c>
      <c r="Y185" s="46">
        <v>0</v>
      </c>
      <c r="Z185" s="35"/>
      <c r="AA185" s="1"/>
      <c r="AB185" s="1"/>
      <c r="AC185" s="1"/>
    </row>
    <row r="186" spans="1:29" ht="103.5" customHeight="1">
      <c r="A186" s="7"/>
      <c r="B186" s="61">
        <v>304010104</v>
      </c>
      <c r="C186" s="61"/>
      <c r="D186" s="21">
        <v>304010040</v>
      </c>
      <c r="E186" s="22" t="s">
        <v>109</v>
      </c>
      <c r="F186" s="23"/>
      <c r="G186" s="24" t="s">
        <v>106</v>
      </c>
      <c r="H186" s="25">
        <v>304010104</v>
      </c>
      <c r="I186" s="26" t="s">
        <v>108</v>
      </c>
      <c r="J186" s="27" t="s">
        <v>105</v>
      </c>
      <c r="K186" s="28" t="s">
        <v>438</v>
      </c>
      <c r="L186" s="29" t="s">
        <v>1</v>
      </c>
      <c r="M186" s="28" t="s">
        <v>1</v>
      </c>
      <c r="N186" s="29" t="s">
        <v>104</v>
      </c>
      <c r="O186" s="30" t="s">
        <v>439</v>
      </c>
      <c r="P186" s="62"/>
      <c r="Q186" s="62"/>
      <c r="R186" s="31">
        <v>0</v>
      </c>
      <c r="S186" s="32">
        <v>1251</v>
      </c>
      <c r="T186" s="32">
        <v>1216.3</v>
      </c>
      <c r="U186" s="33">
        <v>1130</v>
      </c>
      <c r="V186" s="31">
        <v>0</v>
      </c>
      <c r="W186" s="32">
        <f>W187</f>
        <v>1060</v>
      </c>
      <c r="X186" s="32">
        <f>X187</f>
        <v>1060</v>
      </c>
      <c r="Y186" s="34">
        <f>Y187</f>
        <v>1060</v>
      </c>
      <c r="Z186" s="35"/>
      <c r="AA186" s="1"/>
      <c r="AB186" s="1"/>
      <c r="AC186" s="1"/>
    </row>
    <row r="187" spans="1:29" ht="30" customHeight="1">
      <c r="A187" s="7"/>
      <c r="B187" s="36">
        <v>20205</v>
      </c>
      <c r="C187" s="37">
        <v>304010040</v>
      </c>
      <c r="D187" s="37">
        <v>304010040</v>
      </c>
      <c r="E187" s="22" t="s">
        <v>107</v>
      </c>
      <c r="F187" s="23">
        <v>304010104</v>
      </c>
      <c r="G187" s="24" t="s">
        <v>106</v>
      </c>
      <c r="H187" s="22">
        <v>304010104</v>
      </c>
      <c r="I187" s="26"/>
      <c r="J187" s="38" t="s">
        <v>105</v>
      </c>
      <c r="K187" s="28"/>
      <c r="L187" s="28"/>
      <c r="M187" s="28"/>
      <c r="N187" s="28" t="s">
        <v>104</v>
      </c>
      <c r="O187" s="28"/>
      <c r="P187" s="39">
        <v>10</v>
      </c>
      <c r="Q187" s="39">
        <v>3</v>
      </c>
      <c r="R187" s="40">
        <v>0</v>
      </c>
      <c r="S187" s="33">
        <v>1251</v>
      </c>
      <c r="T187" s="33">
        <v>1216.3</v>
      </c>
      <c r="U187" s="33">
        <v>1130</v>
      </c>
      <c r="V187" s="40">
        <v>0</v>
      </c>
      <c r="W187" s="33">
        <v>1060</v>
      </c>
      <c r="X187" s="33">
        <v>1060</v>
      </c>
      <c r="Y187" s="34">
        <v>1060</v>
      </c>
      <c r="Z187" s="35"/>
      <c r="AA187" s="1"/>
      <c r="AB187" s="1"/>
      <c r="AC187" s="1"/>
    </row>
    <row r="188" spans="1:29" ht="258" customHeight="1">
      <c r="A188" s="7"/>
      <c r="B188" s="63">
        <v>304010043</v>
      </c>
      <c r="C188" s="63"/>
      <c r="D188" s="21">
        <v>304010043</v>
      </c>
      <c r="E188" s="22" t="s">
        <v>99</v>
      </c>
      <c r="F188" s="23"/>
      <c r="G188" s="24" t="s">
        <v>96</v>
      </c>
      <c r="H188" s="25">
        <v>303100000</v>
      </c>
      <c r="I188" s="41" t="s">
        <v>99</v>
      </c>
      <c r="J188" s="27" t="s">
        <v>95</v>
      </c>
      <c r="K188" s="42" t="s">
        <v>1</v>
      </c>
      <c r="L188" s="29" t="s">
        <v>1</v>
      </c>
      <c r="M188" s="42" t="s">
        <v>1</v>
      </c>
      <c r="N188" s="29" t="s">
        <v>94</v>
      </c>
      <c r="O188" s="43" t="s">
        <v>1</v>
      </c>
      <c r="P188" s="64"/>
      <c r="Q188" s="64"/>
      <c r="R188" s="31">
        <v>0</v>
      </c>
      <c r="S188" s="44">
        <f>S189+S191</f>
        <v>828.7</v>
      </c>
      <c r="T188" s="44">
        <f>T189+T191</f>
        <v>828.7</v>
      </c>
      <c r="U188" s="45">
        <v>865.4</v>
      </c>
      <c r="V188" s="31">
        <v>0</v>
      </c>
      <c r="W188" s="44">
        <v>840.4</v>
      </c>
      <c r="X188" s="44">
        <v>840.4</v>
      </c>
      <c r="Y188" s="46">
        <v>0</v>
      </c>
      <c r="Z188" s="35"/>
      <c r="AA188" s="1"/>
      <c r="AB188" s="1"/>
      <c r="AC188" s="1"/>
    </row>
    <row r="189" spans="1:29" ht="225.75" customHeight="1">
      <c r="A189" s="7"/>
      <c r="B189" s="61">
        <v>303100039</v>
      </c>
      <c r="C189" s="61"/>
      <c r="D189" s="21">
        <v>304010043</v>
      </c>
      <c r="E189" s="22" t="s">
        <v>99</v>
      </c>
      <c r="F189" s="23"/>
      <c r="G189" s="24" t="s">
        <v>102</v>
      </c>
      <c r="H189" s="25">
        <v>303100039</v>
      </c>
      <c r="I189" s="26" t="s">
        <v>103</v>
      </c>
      <c r="J189" s="27" t="s">
        <v>101</v>
      </c>
      <c r="K189" s="28" t="s">
        <v>407</v>
      </c>
      <c r="L189" s="29" t="s">
        <v>1</v>
      </c>
      <c r="M189" s="28" t="s">
        <v>1</v>
      </c>
      <c r="N189" s="29" t="s">
        <v>100</v>
      </c>
      <c r="O189" s="30" t="s">
        <v>100</v>
      </c>
      <c r="P189" s="62"/>
      <c r="Q189" s="62"/>
      <c r="R189" s="31">
        <v>0</v>
      </c>
      <c r="S189" s="32">
        <v>327.2</v>
      </c>
      <c r="T189" s="32">
        <v>327.2</v>
      </c>
      <c r="U189" s="33">
        <v>332.9</v>
      </c>
      <c r="V189" s="31">
        <v>0</v>
      </c>
      <c r="W189" s="32">
        <f>W190</f>
        <v>376.5</v>
      </c>
      <c r="X189" s="32">
        <f>X190</f>
        <v>380.2</v>
      </c>
      <c r="Y189" s="34">
        <f>Y190</f>
        <v>395.5</v>
      </c>
      <c r="Z189" s="35"/>
      <c r="AA189" s="1"/>
      <c r="AB189" s="1"/>
      <c r="AC189" s="1"/>
    </row>
    <row r="190" spans="1:29" ht="30" customHeight="1">
      <c r="A190" s="7"/>
      <c r="B190" s="36">
        <v>20205</v>
      </c>
      <c r="C190" s="37">
        <v>304010043</v>
      </c>
      <c r="D190" s="37">
        <v>304010043</v>
      </c>
      <c r="E190" s="22" t="s">
        <v>97</v>
      </c>
      <c r="F190" s="23">
        <v>303100039</v>
      </c>
      <c r="G190" s="24" t="s">
        <v>102</v>
      </c>
      <c r="H190" s="22">
        <v>303100039</v>
      </c>
      <c r="I190" s="26"/>
      <c r="J190" s="38" t="s">
        <v>101</v>
      </c>
      <c r="K190" s="28"/>
      <c r="L190" s="28"/>
      <c r="M190" s="28"/>
      <c r="N190" s="28" t="s">
        <v>100</v>
      </c>
      <c r="O190" s="28"/>
      <c r="P190" s="39">
        <v>1</v>
      </c>
      <c r="Q190" s="39">
        <v>13</v>
      </c>
      <c r="R190" s="40">
        <v>0</v>
      </c>
      <c r="S190" s="33">
        <v>327.2</v>
      </c>
      <c r="T190" s="33">
        <v>327.2</v>
      </c>
      <c r="U190" s="33">
        <v>332.9</v>
      </c>
      <c r="V190" s="40">
        <v>0</v>
      </c>
      <c r="W190" s="33">
        <v>376.5</v>
      </c>
      <c r="X190" s="33">
        <v>380.2</v>
      </c>
      <c r="Y190" s="34">
        <v>395.5</v>
      </c>
      <c r="Z190" s="35"/>
      <c r="AA190" s="1"/>
      <c r="AB190" s="1"/>
      <c r="AC190" s="1"/>
    </row>
    <row r="191" spans="1:29" ht="206.25" customHeight="1">
      <c r="A191" s="7"/>
      <c r="B191" s="61">
        <v>303100042</v>
      </c>
      <c r="C191" s="61"/>
      <c r="D191" s="21">
        <v>304010043</v>
      </c>
      <c r="E191" s="22" t="s">
        <v>99</v>
      </c>
      <c r="F191" s="23"/>
      <c r="G191" s="24" t="s">
        <v>96</v>
      </c>
      <c r="H191" s="25">
        <v>303100042</v>
      </c>
      <c r="I191" s="26" t="s">
        <v>98</v>
      </c>
      <c r="J191" s="27" t="s">
        <v>95</v>
      </c>
      <c r="K191" s="28" t="s">
        <v>436</v>
      </c>
      <c r="L191" s="29" t="s">
        <v>1</v>
      </c>
      <c r="M191" s="28" t="s">
        <v>1</v>
      </c>
      <c r="N191" s="29" t="s">
        <v>94</v>
      </c>
      <c r="O191" s="30" t="s">
        <v>437</v>
      </c>
      <c r="P191" s="62"/>
      <c r="Q191" s="62"/>
      <c r="R191" s="31">
        <v>0</v>
      </c>
      <c r="S191" s="32">
        <f>S192</f>
        <v>501.5</v>
      </c>
      <c r="T191" s="32">
        <f>T192</f>
        <v>501.5</v>
      </c>
      <c r="U191" s="33">
        <v>532.5</v>
      </c>
      <c r="V191" s="31">
        <v>0</v>
      </c>
      <c r="W191" s="32">
        <f>W192</f>
        <v>548.29999999999995</v>
      </c>
      <c r="X191" s="32">
        <f>X192</f>
        <v>552.4</v>
      </c>
      <c r="Y191" s="34">
        <f>Y192</f>
        <v>594.20000000000005</v>
      </c>
      <c r="Z191" s="35"/>
      <c r="AA191" s="1"/>
      <c r="AB191" s="1"/>
      <c r="AC191" s="1"/>
    </row>
    <row r="192" spans="1:29" ht="30" customHeight="1">
      <c r="A192" s="7"/>
      <c r="B192" s="36">
        <v>20205</v>
      </c>
      <c r="C192" s="37">
        <v>304010043</v>
      </c>
      <c r="D192" s="37">
        <v>304010043</v>
      </c>
      <c r="E192" s="22" t="s">
        <v>97</v>
      </c>
      <c r="F192" s="23">
        <v>303100042</v>
      </c>
      <c r="G192" s="24" t="s">
        <v>96</v>
      </c>
      <c r="H192" s="22">
        <v>303100042</v>
      </c>
      <c r="I192" s="26"/>
      <c r="J192" s="38" t="s">
        <v>95</v>
      </c>
      <c r="K192" s="28"/>
      <c r="L192" s="28"/>
      <c r="M192" s="28"/>
      <c r="N192" s="28" t="s">
        <v>94</v>
      </c>
      <c r="O192" s="28"/>
      <c r="P192" s="39">
        <v>1</v>
      </c>
      <c r="Q192" s="39">
        <v>13</v>
      </c>
      <c r="R192" s="40">
        <v>0</v>
      </c>
      <c r="S192" s="33">
        <v>501.5</v>
      </c>
      <c r="T192" s="33">
        <v>501.5</v>
      </c>
      <c r="U192" s="33">
        <v>532.5</v>
      </c>
      <c r="V192" s="40">
        <v>0</v>
      </c>
      <c r="W192" s="33">
        <v>548.29999999999995</v>
      </c>
      <c r="X192" s="33">
        <v>552.4</v>
      </c>
      <c r="Y192" s="34">
        <v>594.20000000000005</v>
      </c>
      <c r="Z192" s="35"/>
      <c r="AA192" s="1"/>
      <c r="AB192" s="1"/>
      <c r="AC192" s="1"/>
    </row>
    <row r="193" spans="1:29" ht="108" customHeight="1">
      <c r="A193" s="7"/>
      <c r="B193" s="63">
        <v>304010047</v>
      </c>
      <c r="C193" s="63"/>
      <c r="D193" s="21">
        <v>304010047</v>
      </c>
      <c r="E193" s="22" t="s">
        <v>93</v>
      </c>
      <c r="F193" s="23"/>
      <c r="G193" s="24" t="s">
        <v>90</v>
      </c>
      <c r="H193" s="25">
        <v>303090069</v>
      </c>
      <c r="I193" s="41" t="s">
        <v>93</v>
      </c>
      <c r="J193" s="27" t="s">
        <v>89</v>
      </c>
      <c r="K193" s="42" t="s">
        <v>1</v>
      </c>
      <c r="L193" s="29" t="s">
        <v>1</v>
      </c>
      <c r="M193" s="42" t="s">
        <v>1</v>
      </c>
      <c r="N193" s="29" t="s">
        <v>88</v>
      </c>
      <c r="O193" s="43" t="s">
        <v>1</v>
      </c>
      <c r="P193" s="64"/>
      <c r="Q193" s="64"/>
      <c r="R193" s="31">
        <v>0</v>
      </c>
      <c r="S193" s="44">
        <f>S194</f>
        <v>13</v>
      </c>
      <c r="T193" s="44">
        <f>T194</f>
        <v>13</v>
      </c>
      <c r="U193" s="45">
        <v>10</v>
      </c>
      <c r="V193" s="31">
        <v>0</v>
      </c>
      <c r="W193" s="44">
        <v>10</v>
      </c>
      <c r="X193" s="44">
        <v>10</v>
      </c>
      <c r="Y193" s="46">
        <v>0</v>
      </c>
      <c r="Z193" s="35"/>
      <c r="AA193" s="1"/>
      <c r="AB193" s="1"/>
      <c r="AC193" s="1"/>
    </row>
    <row r="194" spans="1:29" ht="221.25" customHeight="1">
      <c r="A194" s="7"/>
      <c r="B194" s="61">
        <v>303090069</v>
      </c>
      <c r="C194" s="61"/>
      <c r="D194" s="21">
        <v>304010047</v>
      </c>
      <c r="E194" s="22" t="s">
        <v>93</v>
      </c>
      <c r="F194" s="23"/>
      <c r="G194" s="24" t="s">
        <v>90</v>
      </c>
      <c r="H194" s="25">
        <v>303090069</v>
      </c>
      <c r="I194" s="26" t="s">
        <v>92</v>
      </c>
      <c r="J194" s="27" t="s">
        <v>89</v>
      </c>
      <c r="K194" s="28" t="s">
        <v>408</v>
      </c>
      <c r="L194" s="29" t="s">
        <v>1</v>
      </c>
      <c r="M194" s="28" t="s">
        <v>1</v>
      </c>
      <c r="N194" s="29" t="s">
        <v>88</v>
      </c>
      <c r="O194" s="30" t="s">
        <v>88</v>
      </c>
      <c r="P194" s="62"/>
      <c r="Q194" s="62"/>
      <c r="R194" s="31">
        <v>0</v>
      </c>
      <c r="S194" s="32">
        <f>S195</f>
        <v>13</v>
      </c>
      <c r="T194" s="32">
        <f>T195</f>
        <v>13</v>
      </c>
      <c r="U194" s="33">
        <v>10</v>
      </c>
      <c r="V194" s="31">
        <v>0</v>
      </c>
      <c r="W194" s="32">
        <f>W195</f>
        <v>9.8000000000000007</v>
      </c>
      <c r="X194" s="32">
        <f>X195</f>
        <v>10.1</v>
      </c>
      <c r="Y194" s="34">
        <f>Y195</f>
        <v>10.1</v>
      </c>
      <c r="Z194" s="35"/>
      <c r="AA194" s="1"/>
      <c r="AB194" s="1"/>
      <c r="AC194" s="1"/>
    </row>
    <row r="195" spans="1:29" ht="30" customHeight="1">
      <c r="A195" s="7"/>
      <c r="B195" s="36">
        <v>20205</v>
      </c>
      <c r="C195" s="37">
        <v>304010047</v>
      </c>
      <c r="D195" s="37">
        <v>304010047</v>
      </c>
      <c r="E195" s="22" t="s">
        <v>91</v>
      </c>
      <c r="F195" s="23">
        <v>303090069</v>
      </c>
      <c r="G195" s="24" t="s">
        <v>90</v>
      </c>
      <c r="H195" s="22">
        <v>303090069</v>
      </c>
      <c r="I195" s="26"/>
      <c r="J195" s="38" t="s">
        <v>89</v>
      </c>
      <c r="K195" s="28"/>
      <c r="L195" s="28"/>
      <c r="M195" s="28"/>
      <c r="N195" s="28" t="s">
        <v>88</v>
      </c>
      <c r="O195" s="28"/>
      <c r="P195" s="39">
        <v>1</v>
      </c>
      <c r="Q195" s="39">
        <v>13</v>
      </c>
      <c r="R195" s="40">
        <v>0</v>
      </c>
      <c r="S195" s="33">
        <v>13</v>
      </c>
      <c r="T195" s="33">
        <v>13</v>
      </c>
      <c r="U195" s="33">
        <v>10</v>
      </c>
      <c r="V195" s="40">
        <v>0</v>
      </c>
      <c r="W195" s="33">
        <v>9.8000000000000007</v>
      </c>
      <c r="X195" s="33">
        <v>10.1</v>
      </c>
      <c r="Y195" s="34">
        <v>10.1</v>
      </c>
      <c r="Z195" s="35"/>
      <c r="AA195" s="1"/>
      <c r="AB195" s="1"/>
      <c r="AC195" s="1"/>
    </row>
    <row r="196" spans="1:29" ht="63.75" customHeight="1">
      <c r="A196" s="7"/>
      <c r="B196" s="63">
        <v>304010049</v>
      </c>
      <c r="C196" s="63"/>
      <c r="D196" s="21">
        <v>304010049</v>
      </c>
      <c r="E196" s="22" t="s">
        <v>87</v>
      </c>
      <c r="F196" s="23"/>
      <c r="G196" s="24" t="s">
        <v>84</v>
      </c>
      <c r="H196" s="25">
        <v>304510090</v>
      </c>
      <c r="I196" s="41" t="s">
        <v>87</v>
      </c>
      <c r="J196" s="27" t="s">
        <v>36</v>
      </c>
      <c r="K196" s="42" t="s">
        <v>1</v>
      </c>
      <c r="L196" s="29" t="s">
        <v>1</v>
      </c>
      <c r="M196" s="42" t="s">
        <v>1</v>
      </c>
      <c r="N196" s="29" t="s">
        <v>35</v>
      </c>
      <c r="O196" s="43" t="s">
        <v>1</v>
      </c>
      <c r="P196" s="64"/>
      <c r="Q196" s="64"/>
      <c r="R196" s="31">
        <v>0</v>
      </c>
      <c r="S196" s="44">
        <f>S197</f>
        <v>7400</v>
      </c>
      <c r="T196" s="44">
        <f>T197</f>
        <v>7122.2</v>
      </c>
      <c r="U196" s="45">
        <v>1000</v>
      </c>
      <c r="V196" s="31">
        <v>0</v>
      </c>
      <c r="W196" s="44">
        <f>W197</f>
        <v>1500</v>
      </c>
      <c r="X196" s="44">
        <f>X197</f>
        <v>0</v>
      </c>
      <c r="Y196" s="46">
        <f>Y197</f>
        <v>0</v>
      </c>
      <c r="Z196" s="35"/>
      <c r="AA196" s="1"/>
      <c r="AB196" s="1"/>
      <c r="AC196" s="1"/>
    </row>
    <row r="197" spans="1:29" ht="156.75" customHeight="1">
      <c r="A197" s="7"/>
      <c r="B197" s="61">
        <v>304510090</v>
      </c>
      <c r="C197" s="61"/>
      <c r="D197" s="21">
        <v>304010049</v>
      </c>
      <c r="E197" s="22" t="s">
        <v>87</v>
      </c>
      <c r="F197" s="23"/>
      <c r="G197" s="24" t="s">
        <v>84</v>
      </c>
      <c r="H197" s="25">
        <v>304510090</v>
      </c>
      <c r="I197" s="26" t="s">
        <v>86</v>
      </c>
      <c r="J197" s="27" t="s">
        <v>36</v>
      </c>
      <c r="K197" s="28" t="s">
        <v>409</v>
      </c>
      <c r="L197" s="29" t="s">
        <v>1</v>
      </c>
      <c r="M197" s="28" t="s">
        <v>1</v>
      </c>
      <c r="N197" s="29" t="s">
        <v>35</v>
      </c>
      <c r="O197" s="30" t="s">
        <v>435</v>
      </c>
      <c r="P197" s="62"/>
      <c r="Q197" s="62"/>
      <c r="R197" s="31">
        <v>0</v>
      </c>
      <c r="S197" s="32">
        <f>S198</f>
        <v>7400</v>
      </c>
      <c r="T197" s="32">
        <f>T198</f>
        <v>7122.2</v>
      </c>
      <c r="U197" s="33">
        <v>1000</v>
      </c>
      <c r="V197" s="31">
        <v>0</v>
      </c>
      <c r="W197" s="32">
        <f>W198</f>
        <v>1500</v>
      </c>
      <c r="X197" s="32">
        <v>0</v>
      </c>
      <c r="Y197" s="34">
        <v>0</v>
      </c>
      <c r="Z197" s="35"/>
      <c r="AA197" s="1"/>
      <c r="AB197" s="1"/>
      <c r="AC197" s="1"/>
    </row>
    <row r="198" spans="1:29" ht="30" customHeight="1">
      <c r="A198" s="7"/>
      <c r="B198" s="36">
        <v>20205</v>
      </c>
      <c r="C198" s="37">
        <v>304010049</v>
      </c>
      <c r="D198" s="37">
        <v>304010049</v>
      </c>
      <c r="E198" s="22" t="s">
        <v>85</v>
      </c>
      <c r="F198" s="23">
        <v>304510090</v>
      </c>
      <c r="G198" s="24" t="s">
        <v>84</v>
      </c>
      <c r="H198" s="22">
        <v>304510090</v>
      </c>
      <c r="I198" s="26"/>
      <c r="J198" s="38" t="s">
        <v>36</v>
      </c>
      <c r="K198" s="28"/>
      <c r="L198" s="28"/>
      <c r="M198" s="28"/>
      <c r="N198" s="28" t="s">
        <v>35</v>
      </c>
      <c r="O198" s="28"/>
      <c r="P198" s="39">
        <v>5</v>
      </c>
      <c r="Q198" s="39">
        <v>2</v>
      </c>
      <c r="R198" s="40">
        <v>0</v>
      </c>
      <c r="S198" s="33">
        <v>7400</v>
      </c>
      <c r="T198" s="33">
        <v>7122.2</v>
      </c>
      <c r="U198" s="33">
        <v>1000</v>
      </c>
      <c r="V198" s="40">
        <v>0</v>
      </c>
      <c r="W198" s="33">
        <v>1500</v>
      </c>
      <c r="X198" s="33">
        <v>0</v>
      </c>
      <c r="Y198" s="34">
        <v>0</v>
      </c>
      <c r="Z198" s="35"/>
      <c r="AA198" s="1"/>
      <c r="AB198" s="1"/>
      <c r="AC198" s="1"/>
    </row>
    <row r="199" spans="1:29" ht="30" customHeight="1">
      <c r="A199" s="7"/>
      <c r="B199" s="63">
        <v>304010062</v>
      </c>
      <c r="C199" s="63"/>
      <c r="D199" s="21">
        <v>304010062</v>
      </c>
      <c r="E199" s="22" t="s">
        <v>83</v>
      </c>
      <c r="F199" s="23"/>
      <c r="G199" s="24" t="s">
        <v>80</v>
      </c>
      <c r="H199" s="25">
        <v>302250105</v>
      </c>
      <c r="I199" s="41" t="s">
        <v>83</v>
      </c>
      <c r="J199" s="27" t="s">
        <v>79</v>
      </c>
      <c r="K199" s="42" t="s">
        <v>1</v>
      </c>
      <c r="L199" s="29" t="s">
        <v>78</v>
      </c>
      <c r="M199" s="42" t="s">
        <v>1</v>
      </c>
      <c r="N199" s="29" t="s">
        <v>77</v>
      </c>
      <c r="O199" s="43" t="s">
        <v>1</v>
      </c>
      <c r="P199" s="64"/>
      <c r="Q199" s="64"/>
      <c r="R199" s="31">
        <v>0</v>
      </c>
      <c r="S199" s="44">
        <v>608.5</v>
      </c>
      <c r="T199" s="44">
        <v>607.4</v>
      </c>
      <c r="U199" s="45">
        <v>608.5</v>
      </c>
      <c r="V199" s="31">
        <v>0</v>
      </c>
      <c r="W199" s="44">
        <f t="shared" ref="W199:Y200" si="11">W200</f>
        <v>511</v>
      </c>
      <c r="X199" s="44">
        <f t="shared" si="11"/>
        <v>511</v>
      </c>
      <c r="Y199" s="46">
        <f t="shared" si="11"/>
        <v>511</v>
      </c>
      <c r="Z199" s="35"/>
      <c r="AA199" s="1"/>
      <c r="AB199" s="1"/>
      <c r="AC199" s="1"/>
    </row>
    <row r="200" spans="1:29" ht="81" customHeight="1">
      <c r="A200" s="7"/>
      <c r="B200" s="61">
        <v>302250105</v>
      </c>
      <c r="C200" s="61"/>
      <c r="D200" s="21">
        <v>304010062</v>
      </c>
      <c r="E200" s="22" t="s">
        <v>83</v>
      </c>
      <c r="F200" s="23"/>
      <c r="G200" s="24" t="s">
        <v>80</v>
      </c>
      <c r="H200" s="25">
        <v>302250105</v>
      </c>
      <c r="I200" s="26" t="s">
        <v>82</v>
      </c>
      <c r="J200" s="27" t="s">
        <v>79</v>
      </c>
      <c r="K200" s="28" t="s">
        <v>79</v>
      </c>
      <c r="L200" s="29" t="s">
        <v>78</v>
      </c>
      <c r="M200" s="28" t="s">
        <v>78</v>
      </c>
      <c r="N200" s="29" t="s">
        <v>77</v>
      </c>
      <c r="O200" s="30" t="s">
        <v>434</v>
      </c>
      <c r="P200" s="62"/>
      <c r="Q200" s="62"/>
      <c r="R200" s="31">
        <v>0</v>
      </c>
      <c r="S200" s="32">
        <v>608.5</v>
      </c>
      <c r="T200" s="32">
        <v>607.4</v>
      </c>
      <c r="U200" s="33">
        <v>608.5</v>
      </c>
      <c r="V200" s="31">
        <v>0</v>
      </c>
      <c r="W200" s="32">
        <f t="shared" si="11"/>
        <v>511</v>
      </c>
      <c r="X200" s="32">
        <f t="shared" si="11"/>
        <v>511</v>
      </c>
      <c r="Y200" s="34">
        <f t="shared" si="11"/>
        <v>511</v>
      </c>
      <c r="Z200" s="35"/>
      <c r="AA200" s="1"/>
      <c r="AB200" s="1"/>
      <c r="AC200" s="1"/>
    </row>
    <row r="201" spans="1:29" ht="30" customHeight="1">
      <c r="A201" s="7"/>
      <c r="B201" s="36">
        <v>20205</v>
      </c>
      <c r="C201" s="37">
        <v>304010062</v>
      </c>
      <c r="D201" s="37">
        <v>304010062</v>
      </c>
      <c r="E201" s="22" t="s">
        <v>81</v>
      </c>
      <c r="F201" s="23">
        <v>302250105</v>
      </c>
      <c r="G201" s="24" t="s">
        <v>80</v>
      </c>
      <c r="H201" s="22">
        <v>302250105</v>
      </c>
      <c r="I201" s="26"/>
      <c r="J201" s="38" t="s">
        <v>79</v>
      </c>
      <c r="K201" s="28"/>
      <c r="L201" s="28" t="s">
        <v>78</v>
      </c>
      <c r="M201" s="28"/>
      <c r="N201" s="28" t="s">
        <v>77</v>
      </c>
      <c r="O201" s="28"/>
      <c r="P201" s="39">
        <v>4</v>
      </c>
      <c r="Q201" s="39">
        <v>5</v>
      </c>
      <c r="R201" s="40">
        <v>0</v>
      </c>
      <c r="S201" s="33">
        <v>608.5</v>
      </c>
      <c r="T201" s="33">
        <v>607.4</v>
      </c>
      <c r="U201" s="33">
        <v>608.5</v>
      </c>
      <c r="V201" s="40">
        <v>0</v>
      </c>
      <c r="W201" s="33">
        <v>511</v>
      </c>
      <c r="X201" s="33">
        <v>511</v>
      </c>
      <c r="Y201" s="34">
        <v>511</v>
      </c>
      <c r="Z201" s="35"/>
      <c r="AA201" s="1"/>
      <c r="AB201" s="1"/>
      <c r="AC201" s="1"/>
    </row>
    <row r="202" spans="1:29" ht="133.5" customHeight="1">
      <c r="A202" s="7"/>
      <c r="B202" s="63">
        <v>304010075</v>
      </c>
      <c r="C202" s="63"/>
      <c r="D202" s="21">
        <v>304010075</v>
      </c>
      <c r="E202" s="22" t="s">
        <v>76</v>
      </c>
      <c r="F202" s="23"/>
      <c r="G202" s="24" t="s">
        <v>75</v>
      </c>
      <c r="H202" s="25">
        <v>304010175</v>
      </c>
      <c r="I202" s="41" t="s">
        <v>76</v>
      </c>
      <c r="J202" s="27" t="s">
        <v>74</v>
      </c>
      <c r="K202" s="42" t="s">
        <v>1</v>
      </c>
      <c r="L202" s="29" t="s">
        <v>1</v>
      </c>
      <c r="M202" s="42" t="s">
        <v>1</v>
      </c>
      <c r="N202" s="29" t="s">
        <v>73</v>
      </c>
      <c r="O202" s="43" t="s">
        <v>1</v>
      </c>
      <c r="P202" s="64"/>
      <c r="Q202" s="64"/>
      <c r="R202" s="31">
        <v>0</v>
      </c>
      <c r="S202" s="44">
        <f>S203</f>
        <v>813.2</v>
      </c>
      <c r="T202" s="44">
        <f>T203</f>
        <v>713.8</v>
      </c>
      <c r="U202" s="45">
        <v>2874.1</v>
      </c>
      <c r="V202" s="31">
        <v>0</v>
      </c>
      <c r="W202" s="44">
        <f t="shared" ref="W202:Y203" si="12">W203</f>
        <v>1000</v>
      </c>
      <c r="X202" s="44">
        <f t="shared" si="12"/>
        <v>858</v>
      </c>
      <c r="Y202" s="46">
        <f t="shared" si="12"/>
        <v>858</v>
      </c>
      <c r="Z202" s="35"/>
      <c r="AA202" s="1"/>
      <c r="AB202" s="1"/>
      <c r="AC202" s="1"/>
    </row>
    <row r="203" spans="1:29" ht="81" customHeight="1">
      <c r="A203" s="7"/>
      <c r="B203" s="61">
        <v>304010175</v>
      </c>
      <c r="C203" s="61"/>
      <c r="D203" s="21">
        <v>304010075</v>
      </c>
      <c r="E203" s="22" t="s">
        <v>76</v>
      </c>
      <c r="F203" s="23"/>
      <c r="G203" s="24" t="s">
        <v>75</v>
      </c>
      <c r="H203" s="25">
        <v>304010175</v>
      </c>
      <c r="I203" s="26" t="s">
        <v>395</v>
      </c>
      <c r="J203" s="27" t="s">
        <v>74</v>
      </c>
      <c r="K203" s="28" t="s">
        <v>431</v>
      </c>
      <c r="L203" s="29" t="s">
        <v>1</v>
      </c>
      <c r="M203" s="28" t="s">
        <v>1</v>
      </c>
      <c r="N203" s="29" t="s">
        <v>73</v>
      </c>
      <c r="O203" s="30" t="s">
        <v>432</v>
      </c>
      <c r="P203" s="62"/>
      <c r="Q203" s="62"/>
      <c r="R203" s="31">
        <v>0</v>
      </c>
      <c r="S203" s="32">
        <f>S204</f>
        <v>813.2</v>
      </c>
      <c r="T203" s="32">
        <f>T204</f>
        <v>713.8</v>
      </c>
      <c r="U203" s="33">
        <v>2874.1</v>
      </c>
      <c r="V203" s="31">
        <v>0</v>
      </c>
      <c r="W203" s="32">
        <f t="shared" si="12"/>
        <v>1000</v>
      </c>
      <c r="X203" s="32">
        <f t="shared" si="12"/>
        <v>858</v>
      </c>
      <c r="Y203" s="34">
        <f t="shared" si="12"/>
        <v>858</v>
      </c>
      <c r="Z203" s="35"/>
      <c r="AA203" s="1"/>
      <c r="AB203" s="1"/>
      <c r="AC203" s="1"/>
    </row>
    <row r="204" spans="1:29" ht="30" customHeight="1">
      <c r="A204" s="7"/>
      <c r="B204" s="36">
        <v>20205</v>
      </c>
      <c r="C204" s="37">
        <v>304010075</v>
      </c>
      <c r="D204" s="37">
        <v>304010075</v>
      </c>
      <c r="E204" s="22" t="s">
        <v>31</v>
      </c>
      <c r="F204" s="23">
        <v>304010175</v>
      </c>
      <c r="G204" s="24" t="s">
        <v>75</v>
      </c>
      <c r="H204" s="22">
        <v>304010175</v>
      </c>
      <c r="I204" s="26"/>
      <c r="J204" s="38" t="s">
        <v>74</v>
      </c>
      <c r="K204" s="28"/>
      <c r="L204" s="28"/>
      <c r="M204" s="28"/>
      <c r="N204" s="28" t="s">
        <v>73</v>
      </c>
      <c r="O204" s="28"/>
      <c r="P204" s="39">
        <v>5</v>
      </c>
      <c r="Q204" s="39">
        <v>1</v>
      </c>
      <c r="R204" s="40">
        <v>0</v>
      </c>
      <c r="S204" s="33">
        <v>813.2</v>
      </c>
      <c r="T204" s="33">
        <v>713.8</v>
      </c>
      <c r="U204" s="33">
        <v>2874.1</v>
      </c>
      <c r="V204" s="40">
        <v>0</v>
      </c>
      <c r="W204" s="33">
        <v>1000</v>
      </c>
      <c r="X204" s="33">
        <v>858</v>
      </c>
      <c r="Y204" s="34">
        <v>858</v>
      </c>
      <c r="Z204" s="35"/>
      <c r="AA204" s="1"/>
      <c r="AB204" s="1"/>
      <c r="AC204" s="1"/>
    </row>
    <row r="205" spans="1:29" ht="79.5" customHeight="1">
      <c r="A205" s="7"/>
      <c r="B205" s="63">
        <v>304010080</v>
      </c>
      <c r="C205" s="63"/>
      <c r="D205" s="21">
        <v>304010080</v>
      </c>
      <c r="E205" s="22" t="s">
        <v>72</v>
      </c>
      <c r="F205" s="23"/>
      <c r="G205" s="24" t="s">
        <v>69</v>
      </c>
      <c r="H205" s="25">
        <v>303100041</v>
      </c>
      <c r="I205" s="41" t="s">
        <v>433</v>
      </c>
      <c r="J205" s="27" t="s">
        <v>68</v>
      </c>
      <c r="K205" s="42" t="s">
        <v>1</v>
      </c>
      <c r="L205" s="29" t="s">
        <v>1</v>
      </c>
      <c r="M205" s="42" t="s">
        <v>1</v>
      </c>
      <c r="N205" s="29" t="s">
        <v>67</v>
      </c>
      <c r="O205" s="43" t="s">
        <v>1</v>
      </c>
      <c r="P205" s="64"/>
      <c r="Q205" s="64"/>
      <c r="R205" s="31">
        <v>0</v>
      </c>
      <c r="S205" s="44">
        <v>46.6</v>
      </c>
      <c r="T205" s="44">
        <v>46.6</v>
      </c>
      <c r="U205" s="45">
        <v>48.2</v>
      </c>
      <c r="V205" s="31">
        <v>0</v>
      </c>
      <c r="W205" s="44">
        <f t="shared" ref="W205:Y206" si="13">W206</f>
        <v>53.5</v>
      </c>
      <c r="X205" s="44">
        <f t="shared" si="13"/>
        <v>54</v>
      </c>
      <c r="Y205" s="46">
        <f t="shared" si="13"/>
        <v>56.2</v>
      </c>
      <c r="Z205" s="35"/>
      <c r="AA205" s="1"/>
      <c r="AB205" s="1"/>
      <c r="AC205" s="1"/>
    </row>
    <row r="206" spans="1:29" ht="224.25" customHeight="1">
      <c r="A206" s="7"/>
      <c r="B206" s="61">
        <v>303100041</v>
      </c>
      <c r="C206" s="61"/>
      <c r="D206" s="21">
        <v>304010080</v>
      </c>
      <c r="E206" s="22" t="s">
        <v>72</v>
      </c>
      <c r="F206" s="23"/>
      <c r="G206" s="24" t="s">
        <v>69</v>
      </c>
      <c r="H206" s="25">
        <v>303100041</v>
      </c>
      <c r="I206" s="26" t="s">
        <v>71</v>
      </c>
      <c r="J206" s="27" t="s">
        <v>68</v>
      </c>
      <c r="K206" s="28" t="s">
        <v>429</v>
      </c>
      <c r="L206" s="29" t="s">
        <v>1</v>
      </c>
      <c r="M206" s="28" t="s">
        <v>1</v>
      </c>
      <c r="N206" s="29" t="s">
        <v>67</v>
      </c>
      <c r="O206" s="30" t="s">
        <v>430</v>
      </c>
      <c r="P206" s="62"/>
      <c r="Q206" s="62"/>
      <c r="R206" s="31">
        <v>0</v>
      </c>
      <c r="S206" s="32">
        <v>46.6</v>
      </c>
      <c r="T206" s="32">
        <v>46.6</v>
      </c>
      <c r="U206" s="33">
        <v>48.2</v>
      </c>
      <c r="V206" s="31">
        <v>0</v>
      </c>
      <c r="W206" s="32">
        <f t="shared" si="13"/>
        <v>53.5</v>
      </c>
      <c r="X206" s="32">
        <f t="shared" si="13"/>
        <v>54</v>
      </c>
      <c r="Y206" s="34">
        <f t="shared" si="13"/>
        <v>56.2</v>
      </c>
      <c r="Z206" s="35"/>
      <c r="AA206" s="1"/>
      <c r="AB206" s="1"/>
      <c r="AC206" s="1"/>
    </row>
    <row r="207" spans="1:29" ht="30" customHeight="1">
      <c r="A207" s="7"/>
      <c r="B207" s="36">
        <v>20205</v>
      </c>
      <c r="C207" s="37">
        <v>304010080</v>
      </c>
      <c r="D207" s="37">
        <v>304010080</v>
      </c>
      <c r="E207" s="22" t="s">
        <v>70</v>
      </c>
      <c r="F207" s="23">
        <v>303100041</v>
      </c>
      <c r="G207" s="24" t="s">
        <v>69</v>
      </c>
      <c r="H207" s="22">
        <v>303100041</v>
      </c>
      <c r="I207" s="26"/>
      <c r="J207" s="38" t="s">
        <v>68</v>
      </c>
      <c r="K207" s="28"/>
      <c r="L207" s="28"/>
      <c r="M207" s="28"/>
      <c r="N207" s="28" t="s">
        <v>67</v>
      </c>
      <c r="O207" s="28"/>
      <c r="P207" s="39">
        <v>1</v>
      </c>
      <c r="Q207" s="39">
        <v>13</v>
      </c>
      <c r="R207" s="40">
        <v>0</v>
      </c>
      <c r="S207" s="33">
        <v>46.6</v>
      </c>
      <c r="T207" s="33">
        <v>46.6</v>
      </c>
      <c r="U207" s="33">
        <v>48.2</v>
      </c>
      <c r="V207" s="40">
        <v>0</v>
      </c>
      <c r="W207" s="33">
        <v>53.5</v>
      </c>
      <c r="X207" s="33">
        <v>54</v>
      </c>
      <c r="Y207" s="34">
        <v>56.2</v>
      </c>
      <c r="Z207" s="35"/>
      <c r="AA207" s="1"/>
      <c r="AB207" s="1"/>
      <c r="AC207" s="1"/>
    </row>
    <row r="208" spans="1:29" ht="116.25" customHeight="1">
      <c r="A208" s="7"/>
      <c r="B208" s="63">
        <v>304010082</v>
      </c>
      <c r="C208" s="63"/>
      <c r="D208" s="21">
        <v>304010082</v>
      </c>
      <c r="E208" s="22" t="s">
        <v>66</v>
      </c>
      <c r="F208" s="23"/>
      <c r="G208" s="24" t="s">
        <v>63</v>
      </c>
      <c r="H208" s="25">
        <v>302040009</v>
      </c>
      <c r="I208" s="41" t="s">
        <v>66</v>
      </c>
      <c r="J208" s="27" t="s">
        <v>4</v>
      </c>
      <c r="K208" s="42" t="s">
        <v>1</v>
      </c>
      <c r="L208" s="29" t="s">
        <v>62</v>
      </c>
      <c r="M208" s="42" t="s">
        <v>1</v>
      </c>
      <c r="N208" s="29" t="s">
        <v>2</v>
      </c>
      <c r="O208" s="43" t="s">
        <v>1</v>
      </c>
      <c r="P208" s="64"/>
      <c r="Q208" s="64"/>
      <c r="R208" s="31">
        <v>0</v>
      </c>
      <c r="S208" s="44">
        <f>S209</f>
        <v>1200</v>
      </c>
      <c r="T208" s="44">
        <f>T209</f>
        <v>951.3</v>
      </c>
      <c r="U208" s="45">
        <v>161.80000000000001</v>
      </c>
      <c r="V208" s="31">
        <v>0</v>
      </c>
      <c r="W208" s="44">
        <f>W209</f>
        <v>600</v>
      </c>
      <c r="X208" s="44">
        <f>X209</f>
        <v>600</v>
      </c>
      <c r="Y208" s="46">
        <v>0</v>
      </c>
      <c r="Z208" s="35"/>
      <c r="AA208" s="1"/>
      <c r="AB208" s="1"/>
      <c r="AC208" s="1"/>
    </row>
    <row r="209" spans="1:29" ht="63.75" customHeight="1">
      <c r="A209" s="7"/>
      <c r="B209" s="61">
        <v>302040009</v>
      </c>
      <c r="C209" s="61"/>
      <c r="D209" s="21">
        <v>304010082</v>
      </c>
      <c r="E209" s="22" t="s">
        <v>66</v>
      </c>
      <c r="F209" s="23"/>
      <c r="G209" s="24" t="s">
        <v>63</v>
      </c>
      <c r="H209" s="25">
        <v>302040009</v>
      </c>
      <c r="I209" s="26" t="s">
        <v>65</v>
      </c>
      <c r="J209" s="27" t="s">
        <v>4</v>
      </c>
      <c r="K209" s="28" t="s">
        <v>4</v>
      </c>
      <c r="L209" s="29" t="s">
        <v>62</v>
      </c>
      <c r="M209" s="28" t="s">
        <v>427</v>
      </c>
      <c r="N209" s="29" t="s">
        <v>2</v>
      </c>
      <c r="O209" s="30" t="s">
        <v>424</v>
      </c>
      <c r="P209" s="62"/>
      <c r="Q209" s="62"/>
      <c r="R209" s="31">
        <v>0</v>
      </c>
      <c r="S209" s="32">
        <f>S210</f>
        <v>1200</v>
      </c>
      <c r="T209" s="32">
        <f>T210</f>
        <v>951.3</v>
      </c>
      <c r="U209" s="33">
        <v>161.80000000000001</v>
      </c>
      <c r="V209" s="31">
        <v>0</v>
      </c>
      <c r="W209" s="32">
        <f>W210</f>
        <v>600</v>
      </c>
      <c r="X209" s="32">
        <f>X210</f>
        <v>600</v>
      </c>
      <c r="Y209" s="34">
        <v>0</v>
      </c>
      <c r="Z209" s="35"/>
      <c r="AA209" s="1"/>
      <c r="AB209" s="1"/>
      <c r="AC209" s="1"/>
    </row>
    <row r="210" spans="1:29" ht="30" customHeight="1">
      <c r="A210" s="7"/>
      <c r="B210" s="36">
        <v>20205</v>
      </c>
      <c r="C210" s="37">
        <v>304010082</v>
      </c>
      <c r="D210" s="37">
        <v>304010082</v>
      </c>
      <c r="E210" s="22" t="s">
        <v>64</v>
      </c>
      <c r="F210" s="23">
        <v>302040009</v>
      </c>
      <c r="G210" s="24" t="s">
        <v>63</v>
      </c>
      <c r="H210" s="22">
        <v>302040009</v>
      </c>
      <c r="I210" s="26"/>
      <c r="J210" s="38" t="s">
        <v>4</v>
      </c>
      <c r="K210" s="28"/>
      <c r="L210" s="28" t="s">
        <v>62</v>
      </c>
      <c r="M210" s="28"/>
      <c r="N210" s="28" t="s">
        <v>2</v>
      </c>
      <c r="O210" s="28"/>
      <c r="P210" s="39">
        <v>5</v>
      </c>
      <c r="Q210" s="39">
        <v>2</v>
      </c>
      <c r="R210" s="40">
        <v>0</v>
      </c>
      <c r="S210" s="33">
        <v>1200</v>
      </c>
      <c r="T210" s="33">
        <v>951.3</v>
      </c>
      <c r="U210" s="33">
        <v>161.80000000000001</v>
      </c>
      <c r="V210" s="40">
        <v>0</v>
      </c>
      <c r="W210" s="33">
        <v>600</v>
      </c>
      <c r="X210" s="33">
        <v>600</v>
      </c>
      <c r="Y210" s="34">
        <v>0</v>
      </c>
      <c r="Z210" s="35"/>
      <c r="AA210" s="1"/>
      <c r="AB210" s="1"/>
      <c r="AC210" s="1"/>
    </row>
    <row r="211" spans="1:29" ht="96" customHeight="1">
      <c r="A211" s="7"/>
      <c r="B211" s="63">
        <v>304010091</v>
      </c>
      <c r="C211" s="63"/>
      <c r="D211" s="21">
        <v>304010091</v>
      </c>
      <c r="E211" s="22" t="s">
        <v>61</v>
      </c>
      <c r="F211" s="23"/>
      <c r="G211" s="24" t="s">
        <v>58</v>
      </c>
      <c r="H211" s="25">
        <v>302110080</v>
      </c>
      <c r="I211" s="41" t="s">
        <v>61</v>
      </c>
      <c r="J211" s="27" t="s">
        <v>57</v>
      </c>
      <c r="K211" s="42" t="s">
        <v>1</v>
      </c>
      <c r="L211" s="29" t="s">
        <v>56</v>
      </c>
      <c r="M211" s="42" t="s">
        <v>1</v>
      </c>
      <c r="N211" s="29" t="s">
        <v>21</v>
      </c>
      <c r="O211" s="43" t="s">
        <v>1</v>
      </c>
      <c r="P211" s="64"/>
      <c r="Q211" s="64"/>
      <c r="R211" s="31">
        <v>0</v>
      </c>
      <c r="S211" s="44">
        <v>367.3</v>
      </c>
      <c r="T211" s="44">
        <v>367.1</v>
      </c>
      <c r="U211" s="45">
        <f>U212</f>
        <v>316</v>
      </c>
      <c r="V211" s="31">
        <v>0</v>
      </c>
      <c r="W211" s="44">
        <f t="shared" ref="W211:Y212" si="14">W212</f>
        <v>336</v>
      </c>
      <c r="X211" s="44">
        <f t="shared" si="14"/>
        <v>336</v>
      </c>
      <c r="Y211" s="46">
        <f t="shared" si="14"/>
        <v>336</v>
      </c>
      <c r="Z211" s="35"/>
      <c r="AA211" s="1"/>
      <c r="AB211" s="1"/>
      <c r="AC211" s="1"/>
    </row>
    <row r="212" spans="1:29" ht="125.25" customHeight="1">
      <c r="A212" s="7"/>
      <c r="B212" s="61">
        <v>302110080</v>
      </c>
      <c r="C212" s="61"/>
      <c r="D212" s="21">
        <v>304010091</v>
      </c>
      <c r="E212" s="22" t="s">
        <v>61</v>
      </c>
      <c r="F212" s="23"/>
      <c r="G212" s="24" t="s">
        <v>58</v>
      </c>
      <c r="H212" s="25">
        <v>302110080</v>
      </c>
      <c r="I212" s="26" t="s">
        <v>60</v>
      </c>
      <c r="J212" s="27" t="s">
        <v>57</v>
      </c>
      <c r="K212" s="28" t="s">
        <v>420</v>
      </c>
      <c r="L212" s="29" t="s">
        <v>56</v>
      </c>
      <c r="M212" s="28" t="s">
        <v>56</v>
      </c>
      <c r="N212" s="29" t="s">
        <v>21</v>
      </c>
      <c r="O212" s="30" t="s">
        <v>428</v>
      </c>
      <c r="P212" s="62"/>
      <c r="Q212" s="62"/>
      <c r="R212" s="31">
        <v>0</v>
      </c>
      <c r="S212" s="32">
        <v>367.3</v>
      </c>
      <c r="T212" s="32">
        <v>367.1</v>
      </c>
      <c r="U212" s="33">
        <f>U213</f>
        <v>316</v>
      </c>
      <c r="V212" s="31">
        <v>0</v>
      </c>
      <c r="W212" s="32">
        <f t="shared" si="14"/>
        <v>336</v>
      </c>
      <c r="X212" s="32">
        <f t="shared" si="14"/>
        <v>336</v>
      </c>
      <c r="Y212" s="34">
        <f t="shared" si="14"/>
        <v>336</v>
      </c>
      <c r="Z212" s="35"/>
      <c r="AA212" s="1"/>
      <c r="AB212" s="1"/>
      <c r="AC212" s="1"/>
    </row>
    <row r="213" spans="1:29" ht="30" customHeight="1">
      <c r="A213" s="7"/>
      <c r="B213" s="36">
        <v>20205</v>
      </c>
      <c r="C213" s="37">
        <v>304010091</v>
      </c>
      <c r="D213" s="37">
        <v>304010091</v>
      </c>
      <c r="E213" s="22" t="s">
        <v>59</v>
      </c>
      <c r="F213" s="23">
        <v>302110080</v>
      </c>
      <c r="G213" s="24" t="s">
        <v>58</v>
      </c>
      <c r="H213" s="22">
        <v>302110080</v>
      </c>
      <c r="I213" s="26"/>
      <c r="J213" s="38" t="s">
        <v>57</v>
      </c>
      <c r="K213" s="28"/>
      <c r="L213" s="28" t="s">
        <v>56</v>
      </c>
      <c r="M213" s="28"/>
      <c r="N213" s="28" t="s">
        <v>21</v>
      </c>
      <c r="O213" s="28"/>
      <c r="P213" s="39">
        <v>7</v>
      </c>
      <c r="Q213" s="39">
        <v>7</v>
      </c>
      <c r="R213" s="40">
        <v>0</v>
      </c>
      <c r="S213" s="33">
        <v>367.3</v>
      </c>
      <c r="T213" s="33">
        <v>367.1</v>
      </c>
      <c r="U213" s="33">
        <v>316</v>
      </c>
      <c r="V213" s="40">
        <v>0</v>
      </c>
      <c r="W213" s="33">
        <v>336</v>
      </c>
      <c r="X213" s="33">
        <v>336</v>
      </c>
      <c r="Y213" s="34">
        <v>336</v>
      </c>
      <c r="Z213" s="35"/>
      <c r="AA213" s="1"/>
      <c r="AB213" s="1"/>
      <c r="AC213" s="1"/>
    </row>
    <row r="214" spans="1:29" ht="91.5" customHeight="1">
      <c r="A214" s="7"/>
      <c r="B214" s="63">
        <v>304010092</v>
      </c>
      <c r="C214" s="63"/>
      <c r="D214" s="21">
        <v>304010092</v>
      </c>
      <c r="E214" s="22" t="s">
        <v>55</v>
      </c>
      <c r="F214" s="23"/>
      <c r="G214" s="24" t="s">
        <v>52</v>
      </c>
      <c r="H214" s="25">
        <v>302110068</v>
      </c>
      <c r="I214" s="41" t="s">
        <v>55</v>
      </c>
      <c r="J214" s="27" t="s">
        <v>51</v>
      </c>
      <c r="K214" s="42" t="s">
        <v>1</v>
      </c>
      <c r="L214" s="29" t="s">
        <v>1</v>
      </c>
      <c r="M214" s="42" t="s">
        <v>1</v>
      </c>
      <c r="N214" s="29" t="s">
        <v>50</v>
      </c>
      <c r="O214" s="43" t="s">
        <v>1</v>
      </c>
      <c r="P214" s="64"/>
      <c r="Q214" s="64"/>
      <c r="R214" s="31">
        <v>0</v>
      </c>
      <c r="S214" s="44">
        <v>1698.5</v>
      </c>
      <c r="T214" s="44">
        <v>1667.6</v>
      </c>
      <c r="U214" s="45">
        <v>1720.4</v>
      </c>
      <c r="V214" s="31">
        <v>0</v>
      </c>
      <c r="W214" s="44">
        <f t="shared" ref="W214:Y215" si="15">W215</f>
        <v>1754.3</v>
      </c>
      <c r="X214" s="44">
        <f t="shared" si="15"/>
        <v>1764.6</v>
      </c>
      <c r="Y214" s="46">
        <f t="shared" si="15"/>
        <v>1812</v>
      </c>
      <c r="Z214" s="35"/>
      <c r="AA214" s="1"/>
      <c r="AB214" s="1"/>
      <c r="AC214" s="1"/>
    </row>
    <row r="215" spans="1:29" ht="135" customHeight="1">
      <c r="A215" s="7"/>
      <c r="B215" s="61">
        <v>302110068</v>
      </c>
      <c r="C215" s="61"/>
      <c r="D215" s="21">
        <v>304010092</v>
      </c>
      <c r="E215" s="22" t="s">
        <v>55</v>
      </c>
      <c r="F215" s="23"/>
      <c r="G215" s="24" t="s">
        <v>52</v>
      </c>
      <c r="H215" s="25">
        <v>302110068</v>
      </c>
      <c r="I215" s="26" t="s">
        <v>54</v>
      </c>
      <c r="J215" s="27" t="s">
        <v>51</v>
      </c>
      <c r="K215" s="28" t="s">
        <v>421</v>
      </c>
      <c r="L215" s="29" t="s">
        <v>1</v>
      </c>
      <c r="M215" s="28" t="s">
        <v>1</v>
      </c>
      <c r="N215" s="29" t="s">
        <v>50</v>
      </c>
      <c r="O215" s="30" t="s">
        <v>50</v>
      </c>
      <c r="P215" s="62"/>
      <c r="Q215" s="62"/>
      <c r="R215" s="31">
        <v>0</v>
      </c>
      <c r="S215" s="32">
        <v>1698.5</v>
      </c>
      <c r="T215" s="32">
        <v>1667.6</v>
      </c>
      <c r="U215" s="33">
        <v>1720.4</v>
      </c>
      <c r="V215" s="31">
        <v>0</v>
      </c>
      <c r="W215" s="32">
        <f t="shared" si="15"/>
        <v>1754.3</v>
      </c>
      <c r="X215" s="32">
        <f t="shared" si="15"/>
        <v>1764.6</v>
      </c>
      <c r="Y215" s="34">
        <f t="shared" si="15"/>
        <v>1812</v>
      </c>
      <c r="Z215" s="35"/>
      <c r="AA215" s="1"/>
      <c r="AB215" s="1"/>
      <c r="AC215" s="1"/>
    </row>
    <row r="216" spans="1:29" ht="30" customHeight="1">
      <c r="A216" s="7"/>
      <c r="B216" s="36">
        <v>20205</v>
      </c>
      <c r="C216" s="37">
        <v>304010092</v>
      </c>
      <c r="D216" s="37">
        <v>304010092</v>
      </c>
      <c r="E216" s="22" t="s">
        <v>53</v>
      </c>
      <c r="F216" s="23">
        <v>302110068</v>
      </c>
      <c r="G216" s="24" t="s">
        <v>52</v>
      </c>
      <c r="H216" s="22">
        <v>302110068</v>
      </c>
      <c r="I216" s="26"/>
      <c r="J216" s="38" t="s">
        <v>51</v>
      </c>
      <c r="K216" s="28"/>
      <c r="L216" s="28"/>
      <c r="M216" s="28"/>
      <c r="N216" s="28" t="s">
        <v>50</v>
      </c>
      <c r="O216" s="28"/>
      <c r="P216" s="39">
        <v>7</v>
      </c>
      <c r="Q216" s="39">
        <v>1</v>
      </c>
      <c r="R216" s="40">
        <v>0</v>
      </c>
      <c r="S216" s="33">
        <v>1698.5</v>
      </c>
      <c r="T216" s="33">
        <v>1667.6</v>
      </c>
      <c r="U216" s="33">
        <v>1720.4</v>
      </c>
      <c r="V216" s="40">
        <v>0</v>
      </c>
      <c r="W216" s="33">
        <v>1754.3</v>
      </c>
      <c r="X216" s="33">
        <v>1764.6</v>
      </c>
      <c r="Y216" s="34">
        <v>1812</v>
      </c>
      <c r="Z216" s="35"/>
      <c r="AA216" s="1"/>
      <c r="AB216" s="1"/>
      <c r="AC216" s="1"/>
    </row>
    <row r="217" spans="1:29" ht="57" customHeight="1">
      <c r="A217" s="7"/>
      <c r="B217" s="63">
        <v>305010001</v>
      </c>
      <c r="C217" s="63"/>
      <c r="D217" s="21">
        <v>305010001</v>
      </c>
      <c r="E217" s="22" t="s">
        <v>49</v>
      </c>
      <c r="F217" s="23"/>
      <c r="G217" s="24" t="s">
        <v>46</v>
      </c>
      <c r="H217" s="25">
        <v>302200881</v>
      </c>
      <c r="I217" s="41" t="s">
        <v>49</v>
      </c>
      <c r="J217" s="27" t="s">
        <v>26</v>
      </c>
      <c r="K217" s="42" t="s">
        <v>1</v>
      </c>
      <c r="L217" s="29" t="s">
        <v>1</v>
      </c>
      <c r="M217" s="42" t="s">
        <v>1</v>
      </c>
      <c r="N217" s="29" t="s">
        <v>2</v>
      </c>
      <c r="O217" s="43" t="s">
        <v>1</v>
      </c>
      <c r="P217" s="64"/>
      <c r="Q217" s="64"/>
      <c r="R217" s="31">
        <v>0</v>
      </c>
      <c r="S217" s="44">
        <v>5950.7</v>
      </c>
      <c r="T217" s="44">
        <v>5950.7</v>
      </c>
      <c r="U217" s="45">
        <v>6023.3</v>
      </c>
      <c r="V217" s="31">
        <v>0</v>
      </c>
      <c r="W217" s="44">
        <f t="shared" ref="W217:Y218" si="16">W218</f>
        <v>6109.8</v>
      </c>
      <c r="X217" s="44">
        <f t="shared" si="16"/>
        <v>6226.1</v>
      </c>
      <c r="Y217" s="46">
        <f t="shared" si="16"/>
        <v>6347.2</v>
      </c>
      <c r="Z217" s="35"/>
      <c r="AA217" s="1"/>
      <c r="AB217" s="1"/>
      <c r="AC217" s="1"/>
    </row>
    <row r="218" spans="1:29" ht="88.5" customHeight="1">
      <c r="A218" s="7"/>
      <c r="B218" s="61">
        <v>302200881</v>
      </c>
      <c r="C218" s="61"/>
      <c r="D218" s="21">
        <v>305010001</v>
      </c>
      <c r="E218" s="22" t="s">
        <v>49</v>
      </c>
      <c r="F218" s="23"/>
      <c r="G218" s="24" t="s">
        <v>46</v>
      </c>
      <c r="H218" s="25">
        <v>302200881</v>
      </c>
      <c r="I218" s="26" t="s">
        <v>48</v>
      </c>
      <c r="J218" s="27" t="s">
        <v>26</v>
      </c>
      <c r="K218" s="28" t="s">
        <v>410</v>
      </c>
      <c r="L218" s="29" t="s">
        <v>1</v>
      </c>
      <c r="M218" s="28" t="s">
        <v>1</v>
      </c>
      <c r="N218" s="29" t="s">
        <v>2</v>
      </c>
      <c r="O218" s="30" t="s">
        <v>424</v>
      </c>
      <c r="P218" s="62"/>
      <c r="Q218" s="62"/>
      <c r="R218" s="31">
        <v>0</v>
      </c>
      <c r="S218" s="32">
        <v>5950.7</v>
      </c>
      <c r="T218" s="32">
        <v>5950.7</v>
      </c>
      <c r="U218" s="33">
        <v>6023.3</v>
      </c>
      <c r="V218" s="31">
        <v>0</v>
      </c>
      <c r="W218" s="32">
        <f t="shared" si="16"/>
        <v>6109.8</v>
      </c>
      <c r="X218" s="32">
        <f t="shared" si="16"/>
        <v>6226.1</v>
      </c>
      <c r="Y218" s="34">
        <f t="shared" si="16"/>
        <v>6347.2</v>
      </c>
      <c r="Z218" s="35"/>
      <c r="AA218" s="1"/>
      <c r="AB218" s="1"/>
      <c r="AC218" s="1"/>
    </row>
    <row r="219" spans="1:29" ht="30" customHeight="1">
      <c r="A219" s="7"/>
      <c r="B219" s="36">
        <v>20205</v>
      </c>
      <c r="C219" s="37">
        <v>305010001</v>
      </c>
      <c r="D219" s="37">
        <v>305010001</v>
      </c>
      <c r="E219" s="22" t="s">
        <v>47</v>
      </c>
      <c r="F219" s="23">
        <v>302200881</v>
      </c>
      <c r="G219" s="24" t="s">
        <v>46</v>
      </c>
      <c r="H219" s="22">
        <v>302200881</v>
      </c>
      <c r="I219" s="26"/>
      <c r="J219" s="38" t="s">
        <v>26</v>
      </c>
      <c r="K219" s="28"/>
      <c r="L219" s="28"/>
      <c r="M219" s="28"/>
      <c r="N219" s="28" t="s">
        <v>2</v>
      </c>
      <c r="O219" s="28"/>
      <c r="P219" s="39">
        <v>14</v>
      </c>
      <c r="Q219" s="39">
        <v>1</v>
      </c>
      <c r="R219" s="40">
        <v>0</v>
      </c>
      <c r="S219" s="33">
        <v>5950.7</v>
      </c>
      <c r="T219" s="33">
        <v>5950.7</v>
      </c>
      <c r="U219" s="33">
        <v>6023.3</v>
      </c>
      <c r="V219" s="40">
        <v>0</v>
      </c>
      <c r="W219" s="33">
        <v>6109.8</v>
      </c>
      <c r="X219" s="33">
        <v>6226.1</v>
      </c>
      <c r="Y219" s="34">
        <v>6347.2</v>
      </c>
      <c r="Z219" s="35"/>
      <c r="AA219" s="1"/>
      <c r="AB219" s="1"/>
      <c r="AC219" s="1"/>
    </row>
    <row r="220" spans="1:29" ht="54" customHeight="1">
      <c r="A220" s="7"/>
      <c r="B220" s="63">
        <v>305042001</v>
      </c>
      <c r="C220" s="63"/>
      <c r="D220" s="21">
        <v>305042001</v>
      </c>
      <c r="E220" s="22" t="s">
        <v>45</v>
      </c>
      <c r="F220" s="23"/>
      <c r="G220" s="24" t="s">
        <v>42</v>
      </c>
      <c r="H220" s="25">
        <v>304360888</v>
      </c>
      <c r="I220" s="41" t="s">
        <v>45</v>
      </c>
      <c r="J220" s="27" t="s">
        <v>10</v>
      </c>
      <c r="K220" s="42" t="s">
        <v>1</v>
      </c>
      <c r="L220" s="29" t="s">
        <v>1</v>
      </c>
      <c r="M220" s="42" t="s">
        <v>1</v>
      </c>
      <c r="N220" s="29" t="s">
        <v>9</v>
      </c>
      <c r="O220" s="43" t="s">
        <v>1</v>
      </c>
      <c r="P220" s="64"/>
      <c r="Q220" s="64"/>
      <c r="R220" s="31">
        <v>0</v>
      </c>
      <c r="S220" s="44">
        <v>6132.9</v>
      </c>
      <c r="T220" s="44">
        <v>6132.9</v>
      </c>
      <c r="U220" s="45">
        <f>U221</f>
        <v>9973</v>
      </c>
      <c r="V220" s="31">
        <v>0</v>
      </c>
      <c r="W220" s="44">
        <f t="shared" ref="W220:Y221" si="17">W221</f>
        <v>7098.1</v>
      </c>
      <c r="X220" s="44">
        <f t="shared" si="17"/>
        <v>7098.1</v>
      </c>
      <c r="Y220" s="45">
        <f t="shared" si="17"/>
        <v>7098.1</v>
      </c>
      <c r="Z220" s="3"/>
      <c r="AA220" s="1"/>
      <c r="AB220" s="1"/>
      <c r="AC220" s="1"/>
    </row>
    <row r="221" spans="1:29" ht="57.75" customHeight="1">
      <c r="A221" s="7"/>
      <c r="B221" s="61">
        <v>304360888</v>
      </c>
      <c r="C221" s="61"/>
      <c r="D221" s="21">
        <v>305042001</v>
      </c>
      <c r="E221" s="22" t="s">
        <v>45</v>
      </c>
      <c r="F221" s="23"/>
      <c r="G221" s="24" t="s">
        <v>42</v>
      </c>
      <c r="H221" s="25">
        <v>304360888</v>
      </c>
      <c r="I221" s="26" t="s">
        <v>44</v>
      </c>
      <c r="J221" s="27" t="s">
        <v>10</v>
      </c>
      <c r="K221" s="28" t="s">
        <v>419</v>
      </c>
      <c r="L221" s="29" t="s">
        <v>1</v>
      </c>
      <c r="M221" s="28" t="s">
        <v>1</v>
      </c>
      <c r="N221" s="29" t="s">
        <v>9</v>
      </c>
      <c r="O221" s="30" t="s">
        <v>423</v>
      </c>
      <c r="P221" s="62"/>
      <c r="Q221" s="62"/>
      <c r="R221" s="31">
        <v>0</v>
      </c>
      <c r="S221" s="32">
        <v>6132.9</v>
      </c>
      <c r="T221" s="32">
        <v>6132.9</v>
      </c>
      <c r="U221" s="33">
        <f>U222</f>
        <v>9973</v>
      </c>
      <c r="V221" s="31">
        <v>0</v>
      </c>
      <c r="W221" s="32">
        <f t="shared" si="17"/>
        <v>7098.1</v>
      </c>
      <c r="X221" s="32">
        <f t="shared" si="17"/>
        <v>7098.1</v>
      </c>
      <c r="Y221" s="33">
        <f t="shared" si="17"/>
        <v>7098.1</v>
      </c>
      <c r="Z221" s="3"/>
      <c r="AA221" s="1"/>
      <c r="AB221" s="1"/>
      <c r="AC221" s="1"/>
    </row>
    <row r="222" spans="1:29" ht="30" customHeight="1">
      <c r="A222" s="7"/>
      <c r="B222" s="36">
        <v>20205</v>
      </c>
      <c r="C222" s="37">
        <v>305042001</v>
      </c>
      <c r="D222" s="37">
        <v>305042001</v>
      </c>
      <c r="E222" s="22" t="s">
        <v>43</v>
      </c>
      <c r="F222" s="23">
        <v>304360888</v>
      </c>
      <c r="G222" s="24" t="s">
        <v>42</v>
      </c>
      <c r="H222" s="22">
        <v>304360888</v>
      </c>
      <c r="I222" s="26"/>
      <c r="J222" s="38" t="s">
        <v>10</v>
      </c>
      <c r="K222" s="28"/>
      <c r="L222" s="28"/>
      <c r="M222" s="28"/>
      <c r="N222" s="28" t="s">
        <v>9</v>
      </c>
      <c r="O222" s="28"/>
      <c r="P222" s="39">
        <v>14</v>
      </c>
      <c r="Q222" s="39">
        <v>2</v>
      </c>
      <c r="R222" s="40">
        <v>0</v>
      </c>
      <c r="S222" s="33">
        <v>6132.9</v>
      </c>
      <c r="T222" s="33">
        <v>6132.9</v>
      </c>
      <c r="U222" s="33">
        <v>9973</v>
      </c>
      <c r="V222" s="40">
        <v>0</v>
      </c>
      <c r="W222" s="33">
        <v>7098.1</v>
      </c>
      <c r="X222" s="33">
        <v>7098.1</v>
      </c>
      <c r="Y222" s="33">
        <v>7098.1</v>
      </c>
      <c r="Z222" s="3"/>
      <c r="AA222" s="1"/>
      <c r="AB222" s="1"/>
      <c r="AC222" s="1"/>
    </row>
    <row r="223" spans="1:29" ht="30" customHeight="1">
      <c r="A223" s="7"/>
      <c r="B223" s="63">
        <v>305042002</v>
      </c>
      <c r="C223" s="63"/>
      <c r="D223" s="21">
        <v>305042002</v>
      </c>
      <c r="E223" s="22" t="s">
        <v>41</v>
      </c>
      <c r="F223" s="23"/>
      <c r="G223" s="24" t="s">
        <v>30</v>
      </c>
      <c r="H223" s="25">
        <v>302030750</v>
      </c>
      <c r="I223" s="41" t="s">
        <v>41</v>
      </c>
      <c r="J223" s="27" t="s">
        <v>14</v>
      </c>
      <c r="K223" s="42" t="s">
        <v>1</v>
      </c>
      <c r="L223" s="29" t="s">
        <v>1</v>
      </c>
      <c r="M223" s="42" t="s">
        <v>1</v>
      </c>
      <c r="N223" s="29" t="s">
        <v>13</v>
      </c>
      <c r="O223" s="43" t="s">
        <v>1</v>
      </c>
      <c r="P223" s="64"/>
      <c r="Q223" s="64"/>
      <c r="R223" s="31">
        <v>0</v>
      </c>
      <c r="S223" s="44">
        <f t="shared" ref="S223:Y223" si="18">S224</f>
        <v>1070</v>
      </c>
      <c r="T223" s="44">
        <f t="shared" si="18"/>
        <v>1069.9000000000001</v>
      </c>
      <c r="U223" s="44">
        <f t="shared" si="18"/>
        <v>100</v>
      </c>
      <c r="V223" s="44">
        <f t="shared" si="18"/>
        <v>0</v>
      </c>
      <c r="W223" s="44">
        <f t="shared" si="18"/>
        <v>500</v>
      </c>
      <c r="X223" s="44">
        <f t="shared" si="18"/>
        <v>3000</v>
      </c>
      <c r="Y223" s="45">
        <f t="shared" si="18"/>
        <v>0</v>
      </c>
      <c r="Z223" s="3"/>
      <c r="AA223" s="1"/>
      <c r="AB223" s="1"/>
      <c r="AC223" s="1"/>
    </row>
    <row r="224" spans="1:29" ht="94.5" customHeight="1">
      <c r="A224" s="7"/>
      <c r="B224" s="61">
        <v>302030750</v>
      </c>
      <c r="C224" s="61"/>
      <c r="D224" s="21">
        <v>305042002</v>
      </c>
      <c r="E224" s="22" t="s">
        <v>41</v>
      </c>
      <c r="F224" s="23"/>
      <c r="G224" s="24" t="s">
        <v>30</v>
      </c>
      <c r="H224" s="25">
        <v>302030750</v>
      </c>
      <c r="I224" s="26" t="s">
        <v>40</v>
      </c>
      <c r="J224" s="27" t="s">
        <v>14</v>
      </c>
      <c r="K224" s="28" t="s">
        <v>426</v>
      </c>
      <c r="L224" s="29" t="s">
        <v>1</v>
      </c>
      <c r="M224" s="28" t="s">
        <v>1</v>
      </c>
      <c r="N224" s="29" t="s">
        <v>13</v>
      </c>
      <c r="O224" s="30" t="s">
        <v>422</v>
      </c>
      <c r="P224" s="62"/>
      <c r="Q224" s="62"/>
      <c r="R224" s="31">
        <v>0</v>
      </c>
      <c r="S224" s="32">
        <f>S225</f>
        <v>1070</v>
      </c>
      <c r="T224" s="32">
        <f>T225</f>
        <v>1069.9000000000001</v>
      </c>
      <c r="U224" s="33">
        <f>U225</f>
        <v>100</v>
      </c>
      <c r="V224" s="31">
        <v>0</v>
      </c>
      <c r="W224" s="32">
        <v>500</v>
      </c>
      <c r="X224" s="32">
        <f>X225</f>
        <v>3000</v>
      </c>
      <c r="Y224" s="33">
        <v>0</v>
      </c>
      <c r="Z224" s="3"/>
      <c r="AA224" s="1"/>
      <c r="AB224" s="1"/>
      <c r="AC224" s="1"/>
    </row>
    <row r="225" spans="1:29" ht="30" customHeight="1">
      <c r="A225" s="7"/>
      <c r="B225" s="36">
        <v>20205</v>
      </c>
      <c r="C225" s="37">
        <v>305042002</v>
      </c>
      <c r="D225" s="37">
        <v>305042002</v>
      </c>
      <c r="E225" s="22" t="s">
        <v>15</v>
      </c>
      <c r="F225" s="23">
        <v>302030750</v>
      </c>
      <c r="G225" s="24" t="s">
        <v>30</v>
      </c>
      <c r="H225" s="22">
        <v>302030750</v>
      </c>
      <c r="I225" s="26"/>
      <c r="J225" s="38" t="s">
        <v>14</v>
      </c>
      <c r="K225" s="28"/>
      <c r="L225" s="28"/>
      <c r="M225" s="28"/>
      <c r="N225" s="28" t="s">
        <v>13</v>
      </c>
      <c r="O225" s="28"/>
      <c r="P225" s="39">
        <v>5</v>
      </c>
      <c r="Q225" s="39">
        <v>5</v>
      </c>
      <c r="R225" s="40">
        <v>0</v>
      </c>
      <c r="S225" s="33">
        <v>1070</v>
      </c>
      <c r="T225" s="33">
        <v>1069.9000000000001</v>
      </c>
      <c r="U225" s="33">
        <v>100</v>
      </c>
      <c r="V225" s="40">
        <v>0</v>
      </c>
      <c r="W225" s="33">
        <v>500</v>
      </c>
      <c r="X225" s="33">
        <v>3000</v>
      </c>
      <c r="Y225" s="33">
        <v>0</v>
      </c>
      <c r="Z225" s="3"/>
      <c r="AA225" s="1"/>
      <c r="AB225" s="1"/>
      <c r="AC225" s="1"/>
    </row>
    <row r="226" spans="1:29" ht="30" customHeight="1">
      <c r="A226" s="7"/>
      <c r="B226" s="63">
        <v>305042003</v>
      </c>
      <c r="C226" s="63"/>
      <c r="D226" s="21">
        <v>305042003</v>
      </c>
      <c r="E226" s="22" t="s">
        <v>39</v>
      </c>
      <c r="F226" s="23"/>
      <c r="G226" s="24" t="s">
        <v>23</v>
      </c>
      <c r="H226" s="25">
        <v>304210991</v>
      </c>
      <c r="I226" s="41" t="s">
        <v>39</v>
      </c>
      <c r="J226" s="27" t="s">
        <v>29</v>
      </c>
      <c r="K226" s="42" t="s">
        <v>1</v>
      </c>
      <c r="L226" s="29" t="s">
        <v>1</v>
      </c>
      <c r="M226" s="42" t="s">
        <v>1</v>
      </c>
      <c r="N226" s="29" t="s">
        <v>28</v>
      </c>
      <c r="O226" s="43" t="s">
        <v>1</v>
      </c>
      <c r="P226" s="64"/>
      <c r="Q226" s="64"/>
      <c r="R226" s="31">
        <v>0</v>
      </c>
      <c r="S226" s="44">
        <v>0</v>
      </c>
      <c r="T226" s="44">
        <v>0</v>
      </c>
      <c r="U226" s="45">
        <v>0</v>
      </c>
      <c r="V226" s="31">
        <v>0</v>
      </c>
      <c r="W226" s="44">
        <v>0</v>
      </c>
      <c r="X226" s="44">
        <v>0</v>
      </c>
      <c r="Y226" s="45">
        <v>0</v>
      </c>
      <c r="Z226" s="3"/>
      <c r="AA226" s="1"/>
      <c r="AB226" s="1"/>
      <c r="AC226" s="1"/>
    </row>
    <row r="227" spans="1:29" ht="161.25" customHeight="1">
      <c r="A227" s="7"/>
      <c r="B227" s="61">
        <v>304210991</v>
      </c>
      <c r="C227" s="61"/>
      <c r="D227" s="21">
        <v>305042003</v>
      </c>
      <c r="E227" s="22" t="s">
        <v>39</v>
      </c>
      <c r="F227" s="23"/>
      <c r="G227" s="24" t="s">
        <v>23</v>
      </c>
      <c r="H227" s="25">
        <v>304210991</v>
      </c>
      <c r="I227" s="26" t="s">
        <v>38</v>
      </c>
      <c r="J227" s="27" t="s">
        <v>29</v>
      </c>
      <c r="K227" s="28" t="s">
        <v>425</v>
      </c>
      <c r="L227" s="29" t="s">
        <v>1</v>
      </c>
      <c r="M227" s="28" t="s">
        <v>1</v>
      </c>
      <c r="N227" s="29" t="s">
        <v>28</v>
      </c>
      <c r="O227" s="30" t="s">
        <v>28</v>
      </c>
      <c r="P227" s="62"/>
      <c r="Q227" s="62"/>
      <c r="R227" s="31">
        <v>0</v>
      </c>
      <c r="S227" s="32">
        <v>0</v>
      </c>
      <c r="T227" s="32">
        <v>0</v>
      </c>
      <c r="U227" s="33">
        <v>0</v>
      </c>
      <c r="V227" s="31">
        <v>0</v>
      </c>
      <c r="W227" s="32">
        <v>0</v>
      </c>
      <c r="X227" s="32">
        <v>0</v>
      </c>
      <c r="Y227" s="33">
        <v>0</v>
      </c>
      <c r="Z227" s="3"/>
      <c r="AA227" s="1"/>
      <c r="AB227" s="1"/>
      <c r="AC227" s="1"/>
    </row>
    <row r="228" spans="1:29" ht="30" customHeight="1">
      <c r="A228" s="7"/>
      <c r="B228" s="36">
        <v>20205</v>
      </c>
      <c r="C228" s="37">
        <v>305042003</v>
      </c>
      <c r="D228" s="37">
        <v>305042003</v>
      </c>
      <c r="E228" s="22" t="s">
        <v>37</v>
      </c>
      <c r="F228" s="23">
        <v>304210991</v>
      </c>
      <c r="G228" s="24" t="s">
        <v>23</v>
      </c>
      <c r="H228" s="22">
        <v>304210991</v>
      </c>
      <c r="I228" s="26"/>
      <c r="J228" s="38" t="s">
        <v>29</v>
      </c>
      <c r="K228" s="28"/>
      <c r="L228" s="28"/>
      <c r="M228" s="28"/>
      <c r="N228" s="28" t="s">
        <v>28</v>
      </c>
      <c r="O228" s="28"/>
      <c r="P228" s="39">
        <v>14</v>
      </c>
      <c r="Q228" s="39">
        <v>3</v>
      </c>
      <c r="R228" s="40">
        <v>0</v>
      </c>
      <c r="S228" s="33">
        <v>0</v>
      </c>
      <c r="T228" s="33">
        <v>0</v>
      </c>
      <c r="U228" s="33">
        <v>0</v>
      </c>
      <c r="V228" s="40">
        <v>0</v>
      </c>
      <c r="W228" s="33">
        <v>0</v>
      </c>
      <c r="X228" s="33">
        <v>0</v>
      </c>
      <c r="Y228" s="33">
        <v>0</v>
      </c>
      <c r="Z228" s="3"/>
      <c r="AA228" s="1"/>
      <c r="AB228" s="1"/>
      <c r="AC228" s="1"/>
    </row>
    <row r="229" spans="1:29" ht="30" customHeight="1">
      <c r="A229" s="3"/>
      <c r="B229" s="47"/>
      <c r="C229" s="48" t="s">
        <v>8</v>
      </c>
      <c r="D229" s="49">
        <v>704010050</v>
      </c>
      <c r="E229" s="49" t="s">
        <v>7</v>
      </c>
      <c r="F229" s="50"/>
      <c r="G229" s="49" t="s">
        <v>6</v>
      </c>
      <c r="H229" s="49">
        <v>0</v>
      </c>
      <c r="I229" s="42" t="s">
        <v>5</v>
      </c>
      <c r="J229" s="42" t="s">
        <v>4</v>
      </c>
      <c r="K229" s="42" t="s">
        <v>1</v>
      </c>
      <c r="L229" s="51" t="s">
        <v>3</v>
      </c>
      <c r="M229" s="52" t="s">
        <v>1</v>
      </c>
      <c r="N229" s="52" t="s">
        <v>2</v>
      </c>
      <c r="O229" s="52" t="s">
        <v>1</v>
      </c>
      <c r="P229" s="53"/>
      <c r="Q229" s="53"/>
      <c r="R229" s="54">
        <v>0</v>
      </c>
      <c r="S229" s="55">
        <f>S228+S225+S222+S219+S216+S213+S210+S207+S204+S201+S198+S195+S192+S190+S187+S184+S181+S171+S168+S166+S164+S161+S158+S155+S152+S146+S143+S140+S137+S134+S131+S128+S123+S120+S117+S114+S112+S110+S108+S106+S104+S102+S99+S97+S95+S92+S89+S86+S83+S81+S78+S75+S72+S69+S66+S64+S61+S58+S55+S53+S50+S48+S46+S44+S42+S39+S37+S34+S30+S24+S22+S20+S18+S16+S14+S11+S9</f>
        <v>432213.29999999993</v>
      </c>
      <c r="T229" s="55">
        <f>T228+T225+T222+T219+T216+T213+T210+T207+T204+T201+T198+T195+T192+T190+T187+T184+T181+T171+T168+T166+T164+T161+T158+T155+T152+T146+T143+T140+T137+T134+T131+T128+T123+T120+T117+T114+T112+T110+T108+T106+T104+T102+T99+T97+T95+T92+T89+T86+T83+T81+T78+T75+T72+T69+T66+T64+T61+T58+T55+T53+T50+T48+T46+T44+T42+T39+T37+T34+T30+T24+T22+T20+T18+T16+T14+T11+T9</f>
        <v>342313.92</v>
      </c>
      <c r="U229" s="55">
        <f>U228+U225+U222+U219+U216+U213+U210+U207+U204+U201+U198+U195+U192+U190+U187+U184+U181+U171+U168+U166+U164+U161+U158+U155+U152+U146+U143+U140+U137+U134+U131+U128+U123+U120+U117+U114+U112+U110+U108+U106+U104+U102+U99+U97+U95+U92+U89+U86+U83+U81+U78+U75+U72+U69+U66+U64+U61+U58+U55+U53+U50+U48+U46+U44+U42+U39+U37+U34+U30+U24+U22+U20+U18+U16+U14+U11+U9+U179+U177+U175+U173</f>
        <v>491470.39999999997</v>
      </c>
      <c r="V229" s="55">
        <f>V228+V225+V222+V219+V216+V213+V210+V207+V204+V201+V198+V195+V192+V190+V187+V184+V181+V171+V168+V166+V164+V161+V158+V155+V152+V146+V143+V140+V137+V134+V131+V128+V123+V120+V117+V114+V112+V110+V108+V106+V104+V102+V99+V97+V95+V92+V89+V86+V83+V81+V78+V75+V72+V69+V66+V64+V61+V58+V55+V53+V50+V48+V46+V44+V42+V39+V37+V34+V30+V24+V22+V20+V18+V16+V14+V11+V9+V179+V177+V175+V173</f>
        <v>0</v>
      </c>
      <c r="W229" s="55">
        <f>W228+W225+W222+W219+W216+W213+W210+W207+W204+W201+W198+W195+W192+W190+W187+W184+W181+W171+W168+W166+W164+W161+W158+W155+W152+W146+W143+W140+W137+W134+W131+W128+W123+W120+W117+W114+W112+W110+W108+W106+W104+W102+W99+W97+W95+W92+W89+W86+W83+W81+W78+W75+W72+W69+W66+W64+W61+W58+W55+W53+W50+W48+W46+W44+W42+W39+W37+W34+W30+W24+W22+W20+W18+W16+W14+W11+W9+W179+W177+W175+W173</f>
        <v>371888.10000000003</v>
      </c>
      <c r="X229" s="55">
        <f>X228+X225+X222+X219+X216+X213+X210+X207+X204+X201+X198+X195+X192+X190+X187+X184+X181+X171+X168+X166+X164+X161+X158+X155+X152+X146+X143+X140+X137+X134+X131+X128+X123+X120+X117+X114+X112+X110+X108+X106+X104+X102+X99+X97+X95+X92+X89+X86+X83+X81+X78+X75+X72+X69+X66+X64+X61+X58+X55+X53+X50+X48+X46+X44+X42+X39+X37+X34+X30+X24+X22+X20+X18+X16+X14+X11+X9+X179+X177+X175+X173+X149+X125</f>
        <v>367035.1</v>
      </c>
      <c r="Y229" s="59">
        <f>Y228+Y225+Y222+Y219+Y216+Y213+Y210+Y207+Y204+Y201+Y198+Y195+Y192+Y190+Y187+Y184+Y181+Y171+Y168+Y166+Y164+Y161+Y158+Y155+Y152+Y146+Y143+Y140+Y137+Y134+Y131+Y128+Y123+Y120+Y117+Y114+Y112+Y110+Y108+Y106+Y104+Y102+Y99+Y97+Y95+Y92+Y89+Y86+Y83+Y81+Y78+Y75+Y72+Y69+Y66+Y64+Y61+Y58+Y55+Y53+Y50+Y48+Y46+Y44+Y42+Y39+Y37+Y34+Y30+Y24+Y22+Y20+Y18+Y16+Y14+Y11+Y9+Y179+Y177+Y175+Y173+Y149+Y125</f>
        <v>377085.4</v>
      </c>
      <c r="Z229" s="1"/>
      <c r="AA229" s="1"/>
      <c r="AB229" s="1"/>
      <c r="AC229" s="1"/>
    </row>
    <row r="230" spans="1:29" ht="12.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row>
    <row r="231" spans="1:29" ht="12.75" customHeight="1">
      <c r="A231" s="1" t="s">
        <v>0</v>
      </c>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row>
  </sheetData>
  <mergeCells count="299">
    <mergeCell ref="R3:R5"/>
    <mergeCell ref="S4:T4"/>
    <mergeCell ref="U4:V4"/>
    <mergeCell ref="W4:W5"/>
    <mergeCell ref="X4:X5"/>
    <mergeCell ref="I2:Y2"/>
    <mergeCell ref="Y4:Y5"/>
    <mergeCell ref="S3:Y3"/>
    <mergeCell ref="H3:H5"/>
    <mergeCell ref="K3:K5"/>
    <mergeCell ref="M3:M5"/>
    <mergeCell ref="O3:O5"/>
    <mergeCell ref="Q3:Q5"/>
    <mergeCell ref="P3:P5"/>
    <mergeCell ref="B3:B5"/>
    <mergeCell ref="C3:C5"/>
    <mergeCell ref="E3:E5"/>
    <mergeCell ref="F3:F5"/>
    <mergeCell ref="I3:I5"/>
    <mergeCell ref="G3:G5"/>
    <mergeCell ref="J3:J5"/>
    <mergeCell ref="L3:L5"/>
    <mergeCell ref="N3:N5"/>
    <mergeCell ref="D3:D5"/>
    <mergeCell ref="B7:C7"/>
    <mergeCell ref="P7:Q7"/>
    <mergeCell ref="B12:C12"/>
    <mergeCell ref="P12:Q12"/>
    <mergeCell ref="B29:C29"/>
    <mergeCell ref="P29:Q29"/>
    <mergeCell ref="B8:C8"/>
    <mergeCell ref="P8:Q8"/>
    <mergeCell ref="B10:C10"/>
    <mergeCell ref="P10:Q10"/>
    <mergeCell ref="B13:C13"/>
    <mergeCell ref="P13:Q13"/>
    <mergeCell ref="B15:C15"/>
    <mergeCell ref="P15:Q15"/>
    <mergeCell ref="B17:C17"/>
    <mergeCell ref="P17:Q17"/>
    <mergeCell ref="B19:C19"/>
    <mergeCell ref="P19:Q19"/>
    <mergeCell ref="B21:C21"/>
    <mergeCell ref="P21:Q21"/>
    <mergeCell ref="B23:C23"/>
    <mergeCell ref="P23:Q23"/>
    <mergeCell ref="B25:C25"/>
    <mergeCell ref="P25:Q25"/>
    <mergeCell ref="B79:C79"/>
    <mergeCell ref="P79:Q79"/>
    <mergeCell ref="B80:C80"/>
    <mergeCell ref="P80:Q80"/>
    <mergeCell ref="B82:C82"/>
    <mergeCell ref="P82:Q82"/>
    <mergeCell ref="B51:C51"/>
    <mergeCell ref="P51:Q51"/>
    <mergeCell ref="B56:C56"/>
    <mergeCell ref="P56:Q56"/>
    <mergeCell ref="B59:C59"/>
    <mergeCell ref="P59:Q59"/>
    <mergeCell ref="B52:C52"/>
    <mergeCell ref="P52:Q52"/>
    <mergeCell ref="B54:C54"/>
    <mergeCell ref="P54:Q54"/>
    <mergeCell ref="B71:C71"/>
    <mergeCell ref="P71:Q71"/>
    <mergeCell ref="B74:C74"/>
    <mergeCell ref="P74:Q74"/>
    <mergeCell ref="B77:C77"/>
    <mergeCell ref="P77:Q77"/>
    <mergeCell ref="B67:C67"/>
    <mergeCell ref="P67:Q67"/>
    <mergeCell ref="B27:C27"/>
    <mergeCell ref="P27:Q27"/>
    <mergeCell ref="B30:C30"/>
    <mergeCell ref="P30:Q30"/>
    <mergeCell ref="B38:C38"/>
    <mergeCell ref="P38:Q38"/>
    <mergeCell ref="B41:C41"/>
    <mergeCell ref="B98:C98"/>
    <mergeCell ref="P98:Q98"/>
    <mergeCell ref="P41:Q41"/>
    <mergeCell ref="B43:C43"/>
    <mergeCell ref="P43:Q43"/>
    <mergeCell ref="B32:C32"/>
    <mergeCell ref="P32:Q32"/>
    <mergeCell ref="B35:C35"/>
    <mergeCell ref="P35:Q35"/>
    <mergeCell ref="B40:C40"/>
    <mergeCell ref="P40:Q40"/>
    <mergeCell ref="B33:C33"/>
    <mergeCell ref="P33:Q33"/>
    <mergeCell ref="B36:C36"/>
    <mergeCell ref="P36:Q36"/>
    <mergeCell ref="B45:C45"/>
    <mergeCell ref="P45:Q45"/>
    <mergeCell ref="B101:C101"/>
    <mergeCell ref="P101:Q101"/>
    <mergeCell ref="B84:C84"/>
    <mergeCell ref="P84:Q84"/>
    <mergeCell ref="B87:C87"/>
    <mergeCell ref="P87:Q87"/>
    <mergeCell ref="B90:C90"/>
    <mergeCell ref="P90:Q90"/>
    <mergeCell ref="B85:C85"/>
    <mergeCell ref="P85:Q85"/>
    <mergeCell ref="B91:C91"/>
    <mergeCell ref="P91:Q91"/>
    <mergeCell ref="B88:C88"/>
    <mergeCell ref="P88:Q88"/>
    <mergeCell ref="B126:C126"/>
    <mergeCell ref="P126:Q126"/>
    <mergeCell ref="B124:C124"/>
    <mergeCell ref="P124:Q124"/>
    <mergeCell ref="B93:C93"/>
    <mergeCell ref="P93:Q93"/>
    <mergeCell ref="B100:C100"/>
    <mergeCell ref="P100:Q100"/>
    <mergeCell ref="B115:C115"/>
    <mergeCell ref="P115:Q115"/>
    <mergeCell ref="B94:C94"/>
    <mergeCell ref="P94:Q94"/>
    <mergeCell ref="B96:C96"/>
    <mergeCell ref="P96:Q96"/>
    <mergeCell ref="B103:C103"/>
    <mergeCell ref="P103:Q103"/>
    <mergeCell ref="B105:C105"/>
    <mergeCell ref="P105:Q105"/>
    <mergeCell ref="B107:C107"/>
    <mergeCell ref="P107:Q107"/>
    <mergeCell ref="B109:C109"/>
    <mergeCell ref="P109:Q109"/>
    <mergeCell ref="B111:C111"/>
    <mergeCell ref="P111:Q111"/>
    <mergeCell ref="B144:C144"/>
    <mergeCell ref="P144:Q144"/>
    <mergeCell ref="B129:C129"/>
    <mergeCell ref="P129:Q129"/>
    <mergeCell ref="B132:C132"/>
    <mergeCell ref="P132:Q132"/>
    <mergeCell ref="B135:C135"/>
    <mergeCell ref="P135:Q135"/>
    <mergeCell ref="B162:C162"/>
    <mergeCell ref="P162:Q162"/>
    <mergeCell ref="B147:C147"/>
    <mergeCell ref="P147:Q147"/>
    <mergeCell ref="B150:C150"/>
    <mergeCell ref="P150:Q150"/>
    <mergeCell ref="B153:C153"/>
    <mergeCell ref="P153:Q153"/>
    <mergeCell ref="B142:C142"/>
    <mergeCell ref="P142:Q142"/>
    <mergeCell ref="B141:C141"/>
    <mergeCell ref="P141:Q141"/>
    <mergeCell ref="B145:C145"/>
    <mergeCell ref="P145:Q145"/>
    <mergeCell ref="B148:C148"/>
    <mergeCell ref="P148:Q148"/>
    <mergeCell ref="B182:C182"/>
    <mergeCell ref="P182:Q182"/>
    <mergeCell ref="B185:C185"/>
    <mergeCell ref="P185:Q185"/>
    <mergeCell ref="B170:C170"/>
    <mergeCell ref="P170:Q170"/>
    <mergeCell ref="B172:C172"/>
    <mergeCell ref="P172:Q172"/>
    <mergeCell ref="B178:C178"/>
    <mergeCell ref="P178:Q178"/>
    <mergeCell ref="B180:C180"/>
    <mergeCell ref="P180:Q180"/>
    <mergeCell ref="B183:C183"/>
    <mergeCell ref="P183:Q183"/>
    <mergeCell ref="B202:C202"/>
    <mergeCell ref="P202:Q202"/>
    <mergeCell ref="B205:C205"/>
    <mergeCell ref="P205:Q205"/>
    <mergeCell ref="B203:C203"/>
    <mergeCell ref="P203:Q203"/>
    <mergeCell ref="B223:C223"/>
    <mergeCell ref="P223:Q223"/>
    <mergeCell ref="B208:C208"/>
    <mergeCell ref="P208:Q208"/>
    <mergeCell ref="B211:C211"/>
    <mergeCell ref="P211:Q211"/>
    <mergeCell ref="B214:C214"/>
    <mergeCell ref="P214:Q214"/>
    <mergeCell ref="B206:C206"/>
    <mergeCell ref="P206:Q206"/>
    <mergeCell ref="B209:C209"/>
    <mergeCell ref="P209:Q209"/>
    <mergeCell ref="B212:C212"/>
    <mergeCell ref="P212:Q212"/>
    <mergeCell ref="B215:C215"/>
    <mergeCell ref="P215:Q215"/>
    <mergeCell ref="B218:C218"/>
    <mergeCell ref="P218:Q218"/>
    <mergeCell ref="B47:C47"/>
    <mergeCell ref="P47:Q47"/>
    <mergeCell ref="B49:C49"/>
    <mergeCell ref="P49:Q49"/>
    <mergeCell ref="B57:C57"/>
    <mergeCell ref="P57:Q57"/>
    <mergeCell ref="B60:C60"/>
    <mergeCell ref="P60:Q60"/>
    <mergeCell ref="B63:C63"/>
    <mergeCell ref="P63:Q63"/>
    <mergeCell ref="B62:C62"/>
    <mergeCell ref="P62:Q62"/>
    <mergeCell ref="B70:C70"/>
    <mergeCell ref="P70:Q70"/>
    <mergeCell ref="B65:C65"/>
    <mergeCell ref="P65:Q65"/>
    <mergeCell ref="B68:C68"/>
    <mergeCell ref="P68:Q68"/>
    <mergeCell ref="B73:C73"/>
    <mergeCell ref="P73:Q73"/>
    <mergeCell ref="B76:C76"/>
    <mergeCell ref="P76:Q76"/>
    <mergeCell ref="B113:C113"/>
    <mergeCell ref="P113:Q113"/>
    <mergeCell ref="B116:C116"/>
    <mergeCell ref="P116:Q116"/>
    <mergeCell ref="B119:C119"/>
    <mergeCell ref="P119:Q119"/>
    <mergeCell ref="B122:C122"/>
    <mergeCell ref="P122:Q122"/>
    <mergeCell ref="B118:C118"/>
    <mergeCell ref="P118:Q118"/>
    <mergeCell ref="B121:C121"/>
    <mergeCell ref="P121:Q121"/>
    <mergeCell ref="B127:C127"/>
    <mergeCell ref="P127:Q127"/>
    <mergeCell ref="B130:C130"/>
    <mergeCell ref="P130:Q130"/>
    <mergeCell ref="B133:C133"/>
    <mergeCell ref="P133:Q133"/>
    <mergeCell ref="B136:C136"/>
    <mergeCell ref="P136:Q136"/>
    <mergeCell ref="B139:C139"/>
    <mergeCell ref="P139:Q139"/>
    <mergeCell ref="B138:C138"/>
    <mergeCell ref="P138:Q138"/>
    <mergeCell ref="P154:Q154"/>
    <mergeCell ref="B157:C157"/>
    <mergeCell ref="P157:Q157"/>
    <mergeCell ref="B160:C160"/>
    <mergeCell ref="P160:Q160"/>
    <mergeCell ref="B156:C156"/>
    <mergeCell ref="P156:Q156"/>
    <mergeCell ref="B159:C159"/>
    <mergeCell ref="P159:Q159"/>
    <mergeCell ref="B227:C227"/>
    <mergeCell ref="P227:Q227"/>
    <mergeCell ref="B226:C226"/>
    <mergeCell ref="P226:Q226"/>
    <mergeCell ref="B186:C186"/>
    <mergeCell ref="P186:Q186"/>
    <mergeCell ref="B194:C194"/>
    <mergeCell ref="P194:Q194"/>
    <mergeCell ref="B197:C197"/>
    <mergeCell ref="P197:Q197"/>
    <mergeCell ref="B200:C200"/>
    <mergeCell ref="P200:Q200"/>
    <mergeCell ref="B199:C199"/>
    <mergeCell ref="P199:Q199"/>
    <mergeCell ref="B188:C188"/>
    <mergeCell ref="P188:Q188"/>
    <mergeCell ref="B193:C193"/>
    <mergeCell ref="P193:Q193"/>
    <mergeCell ref="B196:C196"/>
    <mergeCell ref="P196:Q196"/>
    <mergeCell ref="B189:C189"/>
    <mergeCell ref="P189:Q189"/>
    <mergeCell ref="B191:C191"/>
    <mergeCell ref="P191:Q191"/>
    <mergeCell ref="U1:Y1"/>
    <mergeCell ref="B221:C221"/>
    <mergeCell ref="P221:Q221"/>
    <mergeCell ref="B217:C217"/>
    <mergeCell ref="P217:Q217"/>
    <mergeCell ref="B220:C220"/>
    <mergeCell ref="P220:Q220"/>
    <mergeCell ref="B224:C224"/>
    <mergeCell ref="P224:Q224"/>
    <mergeCell ref="B163:C163"/>
    <mergeCell ref="P163:Q163"/>
    <mergeCell ref="B165:C165"/>
    <mergeCell ref="P165:Q165"/>
    <mergeCell ref="B167:C167"/>
    <mergeCell ref="P167:Q167"/>
    <mergeCell ref="B174:C174"/>
    <mergeCell ref="P174:Q174"/>
    <mergeCell ref="B176:C176"/>
    <mergeCell ref="P176:Q176"/>
    <mergeCell ref="B169:C169"/>
    <mergeCell ref="P169:Q169"/>
    <mergeCell ref="B151:C151"/>
    <mergeCell ref="P151:Q151"/>
    <mergeCell ref="B154:C154"/>
  </mergeCells>
  <pageMargins left="0.39370078740157483" right="0.19685039370078741" top="0.39370078740157483" bottom="0.19685039370078741" header="0.39370078740157483" footer="0.39370078740157483"/>
  <pageSetup scale="85"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Жукова Марина Александровна</dc:creator>
  <cp:lastModifiedBy>Gorbachenko</cp:lastModifiedBy>
  <cp:lastPrinted>2017-11-17T09:59:31Z</cp:lastPrinted>
  <dcterms:created xsi:type="dcterms:W3CDTF">2017-06-08T09:46:36Z</dcterms:created>
  <dcterms:modified xsi:type="dcterms:W3CDTF">2017-11-17T10:12:54Z</dcterms:modified>
</cp:coreProperties>
</file>