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showInkAnnotation="0" defaultThemeVersion="124226"/>
  <bookViews>
    <workbookView xWindow="120" yWindow="285" windowWidth="15120" windowHeight="7830"/>
  </bookViews>
  <sheets>
    <sheet name="2019" sheetId="11" r:id="rId1"/>
  </sheets>
  <definedNames>
    <definedName name="_xlnm._FilterDatabase" localSheetId="0" hidden="1">'2019'!$A$295:$L$295</definedName>
    <definedName name="_xlnm.Print_Area" localSheetId="0">'2019'!$A$1:$K$518</definedName>
  </definedNames>
  <calcPr calcId="145621"/>
</workbook>
</file>

<file path=xl/calcChain.xml><?xml version="1.0" encoding="utf-8"?>
<calcChain xmlns="http://schemas.openxmlformats.org/spreadsheetml/2006/main">
  <c r="K10" i="11" l="1"/>
  <c r="K11" i="11"/>
  <c r="K12" i="11"/>
  <c r="K14" i="11"/>
  <c r="K15" i="11"/>
  <c r="K18" i="11"/>
  <c r="K21" i="11"/>
  <c r="K22" i="11"/>
  <c r="K26" i="11"/>
  <c r="K27" i="11"/>
  <c r="K28" i="11"/>
  <c r="K29" i="11"/>
  <c r="K31" i="11"/>
  <c r="K32" i="11"/>
  <c r="K33" i="11"/>
  <c r="K34" i="11"/>
  <c r="K35" i="11"/>
  <c r="K36" i="11"/>
  <c r="K39" i="11"/>
  <c r="K40" i="11"/>
  <c r="K43" i="11"/>
  <c r="K44" i="11"/>
  <c r="K45" i="11"/>
  <c r="K49" i="11"/>
  <c r="K50" i="11"/>
  <c r="K51" i="11"/>
  <c r="K52" i="11"/>
  <c r="K55" i="11"/>
  <c r="K56" i="11"/>
  <c r="K57" i="11"/>
  <c r="K61" i="11"/>
  <c r="K63" i="11"/>
  <c r="K64" i="11"/>
  <c r="K66" i="11"/>
  <c r="K67" i="11"/>
  <c r="K69" i="11"/>
  <c r="K72" i="11"/>
  <c r="K76" i="11"/>
  <c r="K78" i="11"/>
  <c r="K79" i="11"/>
  <c r="K80" i="11"/>
  <c r="K83" i="11"/>
  <c r="K86" i="11"/>
  <c r="K87" i="11"/>
  <c r="K88" i="11"/>
  <c r="K89" i="11"/>
  <c r="K90" i="11"/>
  <c r="K93" i="11"/>
  <c r="K94" i="11"/>
  <c r="K95" i="11"/>
  <c r="K96" i="11"/>
  <c r="K98" i="11"/>
  <c r="K99" i="11"/>
  <c r="K100" i="11"/>
  <c r="K103" i="11"/>
  <c r="K104" i="11"/>
  <c r="K106" i="11"/>
  <c r="K108" i="11"/>
  <c r="K113" i="11"/>
  <c r="K116" i="11"/>
  <c r="K118" i="11"/>
  <c r="K121" i="11"/>
  <c r="K125" i="11"/>
  <c r="K128" i="11"/>
  <c r="K130" i="11"/>
  <c r="K132" i="11"/>
  <c r="K136" i="11"/>
  <c r="K139" i="11"/>
  <c r="K141" i="11"/>
  <c r="K143" i="11"/>
  <c r="K145" i="11"/>
  <c r="K146" i="11"/>
  <c r="K148" i="11"/>
  <c r="K152" i="11"/>
  <c r="K153" i="11"/>
  <c r="K154" i="11"/>
  <c r="K157" i="11"/>
  <c r="K158" i="11"/>
  <c r="K160" i="11"/>
  <c r="K163" i="11"/>
  <c r="K165" i="11"/>
  <c r="K168" i="11"/>
  <c r="K171" i="11"/>
  <c r="K175" i="11"/>
  <c r="K176" i="11"/>
  <c r="K177" i="11"/>
  <c r="K178" i="11"/>
  <c r="K181" i="11"/>
  <c r="K184" i="11"/>
  <c r="K187" i="11"/>
  <c r="K190" i="11"/>
  <c r="K191" i="11"/>
  <c r="K192" i="11"/>
  <c r="K197" i="11"/>
  <c r="K198" i="11"/>
  <c r="K200" i="11"/>
  <c r="K202" i="11"/>
  <c r="K204" i="11"/>
  <c r="K206" i="11"/>
  <c r="K210" i="11"/>
  <c r="K212" i="11"/>
  <c r="K215" i="11"/>
  <c r="K217" i="11"/>
  <c r="K219" i="11"/>
  <c r="K224" i="11"/>
  <c r="K225" i="11"/>
  <c r="K227" i="11"/>
  <c r="K228" i="11"/>
  <c r="K230" i="11"/>
  <c r="K231" i="11"/>
  <c r="K233" i="11"/>
  <c r="K235" i="11"/>
  <c r="K237" i="11"/>
  <c r="K238" i="11"/>
  <c r="K241" i="11"/>
  <c r="K242" i="11"/>
  <c r="K247" i="11"/>
  <c r="K248" i="11"/>
  <c r="K249" i="11"/>
  <c r="K252" i="11"/>
  <c r="K255" i="11"/>
  <c r="K259" i="11"/>
  <c r="K262" i="11"/>
  <c r="K265" i="11"/>
  <c r="K268" i="11"/>
  <c r="K269" i="11"/>
  <c r="K272" i="11"/>
  <c r="K273" i="11"/>
  <c r="K277" i="11"/>
  <c r="K279" i="11"/>
  <c r="K281" i="11"/>
  <c r="K283" i="11"/>
  <c r="K286" i="11"/>
  <c r="K290" i="11"/>
  <c r="K294" i="11"/>
  <c r="K298" i="11"/>
  <c r="K300" i="11"/>
  <c r="K302" i="11"/>
  <c r="K305" i="11"/>
  <c r="K307" i="11"/>
  <c r="K309" i="11"/>
  <c r="K313" i="11"/>
  <c r="K315" i="11"/>
  <c r="K316" i="11"/>
  <c r="K317" i="11"/>
  <c r="K321" i="11"/>
  <c r="K325" i="11"/>
  <c r="K329" i="11"/>
  <c r="K330" i="11"/>
  <c r="K334" i="11"/>
  <c r="K338" i="11"/>
  <c r="K339" i="11"/>
  <c r="K340" i="11"/>
  <c r="K341" i="11"/>
  <c r="K344" i="11"/>
  <c r="K346" i="11"/>
  <c r="K351" i="11"/>
  <c r="K354" i="11"/>
  <c r="K357" i="11"/>
  <c r="K361" i="11"/>
  <c r="K363" i="11"/>
  <c r="K368" i="11"/>
  <c r="K369" i="11"/>
  <c r="K373" i="11"/>
  <c r="K374" i="11"/>
  <c r="K378" i="11"/>
  <c r="K382" i="11"/>
  <c r="K384" i="11"/>
  <c r="K386" i="11"/>
  <c r="K388" i="11"/>
  <c r="K391" i="11"/>
  <c r="K395" i="11"/>
  <c r="K397" i="11"/>
  <c r="K399" i="11"/>
  <c r="K402" i="11"/>
  <c r="K406" i="11"/>
  <c r="K409" i="11"/>
  <c r="K413" i="11"/>
  <c r="K416" i="11"/>
  <c r="K417" i="11"/>
  <c r="K421" i="11"/>
  <c r="K422" i="11"/>
  <c r="K423" i="11"/>
  <c r="K426" i="11"/>
  <c r="K428" i="11"/>
  <c r="K430" i="11"/>
  <c r="K432" i="11"/>
  <c r="K436" i="11"/>
  <c r="K439" i="11"/>
  <c r="K444" i="11"/>
  <c r="K447" i="11"/>
  <c r="K449" i="11"/>
  <c r="K450" i="11"/>
  <c r="K451" i="11"/>
  <c r="K454" i="11"/>
  <c r="K455" i="11"/>
  <c r="K459" i="11"/>
  <c r="K460" i="11"/>
  <c r="K462" i="11"/>
  <c r="K464" i="11"/>
  <c r="K467" i="11"/>
  <c r="K469" i="11"/>
  <c r="K471" i="11"/>
  <c r="K473" i="11"/>
  <c r="K475" i="11"/>
  <c r="K476" i="11"/>
  <c r="K478" i="11"/>
  <c r="K479" i="11"/>
  <c r="K481" i="11"/>
  <c r="K483" i="11"/>
  <c r="K485" i="11"/>
  <c r="K487" i="11"/>
  <c r="K488" i="11"/>
  <c r="K490" i="11"/>
  <c r="K492" i="11"/>
  <c r="K495" i="11"/>
  <c r="K496" i="11"/>
  <c r="K497" i="11"/>
  <c r="K498" i="11"/>
  <c r="K499" i="11"/>
  <c r="K501" i="11"/>
  <c r="K502" i="11"/>
  <c r="K503" i="11"/>
  <c r="K504" i="11"/>
  <c r="K505" i="11"/>
  <c r="K507" i="11"/>
  <c r="K508" i="11"/>
  <c r="K509" i="11"/>
  <c r="K510" i="11"/>
  <c r="K511" i="11"/>
  <c r="J506" i="11" l="1"/>
  <c r="J500" i="11"/>
  <c r="J494" i="11"/>
  <c r="J491" i="11"/>
  <c r="J489" i="11"/>
  <c r="J486" i="11"/>
  <c r="J484" i="11"/>
  <c r="J482" i="11"/>
  <c r="J480" i="11"/>
  <c r="J477" i="11"/>
  <c r="J474" i="11"/>
  <c r="J472" i="11"/>
  <c r="J470" i="11"/>
  <c r="J468" i="11"/>
  <c r="J466" i="11"/>
  <c r="J465" i="11"/>
  <c r="J463" i="11"/>
  <c r="J461" i="11"/>
  <c r="J458" i="11"/>
  <c r="J453" i="11"/>
  <c r="J448" i="11"/>
  <c r="J446" i="11"/>
  <c r="J445" i="11" s="1"/>
  <c r="J443" i="11"/>
  <c r="J442" i="11"/>
  <c r="J438" i="11"/>
  <c r="J437" i="11"/>
  <c r="J435" i="11"/>
  <c r="J434" i="11"/>
  <c r="J431" i="11"/>
  <c r="J429" i="11"/>
  <c r="J427" i="11"/>
  <c r="J425" i="11"/>
  <c r="J420" i="11"/>
  <c r="J415" i="11"/>
  <c r="J412" i="11"/>
  <c r="J408" i="11"/>
  <c r="J405" i="11"/>
  <c r="J401" i="11"/>
  <c r="J398" i="11"/>
  <c r="J396" i="11"/>
  <c r="J394" i="11"/>
  <c r="J390" i="11"/>
  <c r="J387" i="11"/>
  <c r="J385" i="11"/>
  <c r="J383" i="11"/>
  <c r="J381" i="11"/>
  <c r="J377" i="11"/>
  <c r="J372" i="11"/>
  <c r="J367" i="11"/>
  <c r="J362" i="11"/>
  <c r="J360" i="11"/>
  <c r="J356" i="11"/>
  <c r="J353" i="11"/>
  <c r="J350" i="11"/>
  <c r="J345" i="11"/>
  <c r="J343" i="11"/>
  <c r="J337" i="11"/>
  <c r="J333" i="11"/>
  <c r="J328" i="11"/>
  <c r="J327" i="11" s="1"/>
  <c r="J324" i="11"/>
  <c r="J320" i="11"/>
  <c r="J314" i="11"/>
  <c r="J312" i="11"/>
  <c r="J308" i="11"/>
  <c r="J306" i="11"/>
  <c r="J304" i="11"/>
  <c r="J301" i="11"/>
  <c r="J299" i="11"/>
  <c r="J297" i="11"/>
  <c r="J293" i="11"/>
  <c r="J289" i="11"/>
  <c r="J285" i="11"/>
  <c r="J284" i="11"/>
  <c r="J282" i="11"/>
  <c r="J280" i="11"/>
  <c r="J278" i="11"/>
  <c r="J276" i="11"/>
  <c r="J271" i="11"/>
  <c r="J267" i="11"/>
  <c r="J264" i="11"/>
  <c r="J261" i="11"/>
  <c r="J258" i="11"/>
  <c r="J254" i="11"/>
  <c r="J251" i="11"/>
  <c r="J246" i="11"/>
  <c r="J240" i="11"/>
  <c r="J236" i="11"/>
  <c r="J234" i="11"/>
  <c r="J232" i="11"/>
  <c r="J229" i="11"/>
  <c r="J226" i="11"/>
  <c r="J223" i="11"/>
  <c r="J222" i="11"/>
  <c r="J218" i="11"/>
  <c r="J216" i="11"/>
  <c r="J214" i="11"/>
  <c r="J213" i="11"/>
  <c r="J211" i="11"/>
  <c r="J209" i="11"/>
  <c r="J205" i="11"/>
  <c r="J203" i="11"/>
  <c r="J201" i="11"/>
  <c r="J199" i="11"/>
  <c r="J196" i="11"/>
  <c r="J195" i="11"/>
  <c r="J189" i="11"/>
  <c r="J188" i="11"/>
  <c r="J186" i="11"/>
  <c r="J185" i="11"/>
  <c r="J183" i="11"/>
  <c r="J182" i="11"/>
  <c r="J180" i="11"/>
  <c r="J179" i="11"/>
  <c r="J174" i="11"/>
  <c r="J173" i="11"/>
  <c r="J170" i="11"/>
  <c r="J167" i="11"/>
  <c r="J164" i="11"/>
  <c r="J162" i="11"/>
  <c r="J159" i="11"/>
  <c r="J156" i="11"/>
  <c r="J151" i="11"/>
  <c r="J147" i="11"/>
  <c r="J144" i="11"/>
  <c r="J142" i="11"/>
  <c r="J140" i="11"/>
  <c r="J138" i="11"/>
  <c r="J135" i="11"/>
  <c r="J131" i="11"/>
  <c r="J129" i="11"/>
  <c r="J127" i="11"/>
  <c r="J124" i="11"/>
  <c r="J120" i="11"/>
  <c r="J117" i="11"/>
  <c r="J115" i="11"/>
  <c r="J112" i="11"/>
  <c r="J107" i="11"/>
  <c r="J105" i="11"/>
  <c r="J102" i="11"/>
  <c r="J97" i="11"/>
  <c r="J92" i="11"/>
  <c r="J85" i="11"/>
  <c r="J82" i="11"/>
  <c r="J81" i="11" s="1"/>
  <c r="J77" i="11"/>
  <c r="J75" i="11"/>
  <c r="J71" i="11"/>
  <c r="J68" i="11"/>
  <c r="J65" i="11"/>
  <c r="J62" i="11"/>
  <c r="J60" i="11"/>
  <c r="J54" i="11"/>
  <c r="J48" i="11"/>
  <c r="J47" i="11"/>
  <c r="J42" i="11"/>
  <c r="J38" i="11"/>
  <c r="J30" i="11"/>
  <c r="J25" i="11"/>
  <c r="J20" i="11"/>
  <c r="J17" i="11"/>
  <c r="J13" i="11"/>
  <c r="J9" i="11"/>
  <c r="J311" i="11" l="1"/>
  <c r="J16" i="11"/>
  <c r="J24" i="11"/>
  <c r="J37" i="11"/>
  <c r="J23" i="11" s="1"/>
  <c r="J53" i="11"/>
  <c r="J101" i="11"/>
  <c r="J114" i="11"/>
  <c r="J119" i="11"/>
  <c r="J126" i="11"/>
  <c r="J155" i="11"/>
  <c r="J161" i="11"/>
  <c r="J166" i="11"/>
  <c r="J172" i="11"/>
  <c r="J194" i="11"/>
  <c r="J208" i="11"/>
  <c r="J221" i="11"/>
  <c r="J245" i="11"/>
  <c r="J253" i="11"/>
  <c r="J260" i="11"/>
  <c r="J266" i="11"/>
  <c r="J288" i="11"/>
  <c r="J296" i="11"/>
  <c r="J310" i="11"/>
  <c r="J326" i="11"/>
  <c r="J332" i="11"/>
  <c r="J342" i="11"/>
  <c r="J349" i="11"/>
  <c r="J355" i="11"/>
  <c r="J376" i="11"/>
  <c r="J400" i="11"/>
  <c r="J414" i="11"/>
  <c r="J424" i="11"/>
  <c r="J433" i="11"/>
  <c r="J441" i="11"/>
  <c r="J19" i="11"/>
  <c r="J41" i="11"/>
  <c r="J74" i="11"/>
  <c r="J111" i="11"/>
  <c r="J123" i="11"/>
  <c r="J150" i="11"/>
  <c r="J149" i="11" s="1"/>
  <c r="J169" i="11"/>
  <c r="J239" i="11"/>
  <c r="J250" i="11"/>
  <c r="J257" i="11"/>
  <c r="J256" i="11" s="1"/>
  <c r="J263" i="11"/>
  <c r="J270" i="11"/>
  <c r="J292" i="11"/>
  <c r="J323" i="11"/>
  <c r="J336" i="11"/>
  <c r="J352" i="11"/>
  <c r="J359" i="11"/>
  <c r="J371" i="11"/>
  <c r="J393" i="11"/>
  <c r="J411" i="11"/>
  <c r="J419" i="11"/>
  <c r="J452" i="11"/>
  <c r="J70" i="11"/>
  <c r="J134" i="11"/>
  <c r="J137" i="11"/>
  <c r="J319" i="11"/>
  <c r="J366" i="11"/>
  <c r="J389" i="11"/>
  <c r="J404" i="11"/>
  <c r="J407" i="11"/>
  <c r="J46" i="11"/>
  <c r="J207" i="11"/>
  <c r="J493" i="11"/>
  <c r="J380" i="11"/>
  <c r="J335" i="11"/>
  <c r="J303" i="11"/>
  <c r="J275" i="11"/>
  <c r="J110" i="11"/>
  <c r="J91" i="11"/>
  <c r="J59" i="11"/>
  <c r="J8" i="11"/>
  <c r="J122" i="11"/>
  <c r="J348" i="11"/>
  <c r="I415" i="11"/>
  <c r="K415" i="11" s="1"/>
  <c r="J7" i="11" l="1"/>
  <c r="J84" i="11"/>
  <c r="J295" i="11"/>
  <c r="J379" i="11"/>
  <c r="J193" i="11"/>
  <c r="J365" i="11"/>
  <c r="J133" i="11"/>
  <c r="J418" i="11"/>
  <c r="J392" i="11"/>
  <c r="J370" i="11"/>
  <c r="J358" i="11"/>
  <c r="J322" i="11"/>
  <c r="J291" i="11"/>
  <c r="J73" i="11"/>
  <c r="J375" i="11"/>
  <c r="J331" i="11"/>
  <c r="J287" i="11"/>
  <c r="J244" i="11"/>
  <c r="J220" i="11"/>
  <c r="J457" i="11"/>
  <c r="J58" i="11"/>
  <c r="J274" i="11"/>
  <c r="J403" i="11"/>
  <c r="J318" i="11"/>
  <c r="J109" i="11"/>
  <c r="J6" i="11"/>
  <c r="I461" i="11"/>
  <c r="K461" i="11" s="1"/>
  <c r="J456" i="11" l="1"/>
  <c r="J243" i="11"/>
  <c r="J440" i="11" s="1"/>
  <c r="J410" i="11"/>
  <c r="J347" i="11"/>
  <c r="J512" i="11"/>
  <c r="I328" i="11"/>
  <c r="K328" i="11" s="1"/>
  <c r="I314" i="11"/>
  <c r="K314" i="11" s="1"/>
  <c r="I159" i="11" l="1"/>
  <c r="K159" i="11" s="1"/>
  <c r="I144" i="11"/>
  <c r="K144" i="11" s="1"/>
  <c r="I258" i="11" l="1"/>
  <c r="K258" i="11" s="1"/>
  <c r="I491" i="11" l="1"/>
  <c r="K491" i="11" s="1"/>
  <c r="I489" i="11"/>
  <c r="K489" i="11" s="1"/>
  <c r="I466" i="11"/>
  <c r="K466" i="11" s="1"/>
  <c r="I431" i="11"/>
  <c r="K431" i="11" s="1"/>
  <c r="I429" i="11"/>
  <c r="K429" i="11" s="1"/>
  <c r="I427" i="11"/>
  <c r="K427" i="11" s="1"/>
  <c r="I425" i="11"/>
  <c r="K425" i="11" s="1"/>
  <c r="I9" i="11" l="1"/>
  <c r="K9" i="11" s="1"/>
  <c r="I117" i="11" l="1"/>
  <c r="K117" i="11" s="1"/>
  <c r="I205" i="11" l="1"/>
  <c r="K205" i="11" s="1"/>
  <c r="I465" i="11" l="1"/>
  <c r="K465" i="11" s="1"/>
  <c r="I468" i="11"/>
  <c r="K468" i="11" s="1"/>
  <c r="I97" i="11" l="1"/>
  <c r="K97" i="11" s="1"/>
  <c r="I356" i="11"/>
  <c r="I147" i="11"/>
  <c r="K147" i="11" s="1"/>
  <c r="I355" i="11" l="1"/>
  <c r="K355" i="11" s="1"/>
  <c r="K356" i="11"/>
  <c r="I156" i="11"/>
  <c r="K156" i="11" s="1"/>
  <c r="I345" i="11" l="1"/>
  <c r="K345" i="11" s="1"/>
  <c r="I124" i="11" l="1"/>
  <c r="I123" i="11" l="1"/>
  <c r="K123" i="11" s="1"/>
  <c r="K124" i="11"/>
  <c r="I424" i="11"/>
  <c r="K424" i="11" s="1"/>
  <c r="I105" i="11" l="1"/>
  <c r="K105" i="11" s="1"/>
  <c r="I107" i="11" l="1"/>
  <c r="K107" i="11" s="1"/>
  <c r="I60" i="11"/>
  <c r="K60" i="11" s="1"/>
  <c r="I372" i="11" l="1"/>
  <c r="K372" i="11" s="1"/>
  <c r="I151" i="11"/>
  <c r="K151" i="11" s="1"/>
  <c r="I77" i="11"/>
  <c r="K77" i="11" s="1"/>
  <c r="I25" i="11"/>
  <c r="K25" i="11" s="1"/>
  <c r="I164" i="11"/>
  <c r="K164" i="11" s="1"/>
  <c r="I48" i="11"/>
  <c r="K48" i="11" s="1"/>
  <c r="I85" i="11"/>
  <c r="K85" i="11" s="1"/>
  <c r="I199" i="11"/>
  <c r="K199" i="11" s="1"/>
  <c r="I420" i="11" l="1"/>
  <c r="I102" i="11"/>
  <c r="I387" i="11"/>
  <c r="K387" i="11" s="1"/>
  <c r="I419" i="11" l="1"/>
  <c r="K420" i="11"/>
  <c r="I101" i="11"/>
  <c r="K101" i="11" s="1"/>
  <c r="K102" i="11"/>
  <c r="I282" i="11"/>
  <c r="K282" i="11" s="1"/>
  <c r="I201" i="11"/>
  <c r="K201" i="11" s="1"/>
  <c r="I92" i="11"/>
  <c r="K92" i="11" s="1"/>
  <c r="I486" i="11"/>
  <c r="K486" i="11" s="1"/>
  <c r="I484" i="11"/>
  <c r="K484" i="11" s="1"/>
  <c r="I482" i="11"/>
  <c r="K482" i="11" s="1"/>
  <c r="I480" i="11"/>
  <c r="K480" i="11" s="1"/>
  <c r="I477" i="11"/>
  <c r="K477" i="11" s="1"/>
  <c r="I474" i="11"/>
  <c r="K474" i="11" s="1"/>
  <c r="I472" i="11"/>
  <c r="K472" i="11" s="1"/>
  <c r="I470" i="11"/>
  <c r="K470" i="11" s="1"/>
  <c r="I463" i="11"/>
  <c r="K463" i="11" s="1"/>
  <c r="I453" i="11"/>
  <c r="I448" i="11"/>
  <c r="K448" i="11" s="1"/>
  <c r="I446" i="11"/>
  <c r="K446" i="11" s="1"/>
  <c r="I443" i="11"/>
  <c r="I438" i="11"/>
  <c r="K438" i="11" s="1"/>
  <c r="I435" i="11"/>
  <c r="I414" i="11"/>
  <c r="K414" i="11" s="1"/>
  <c r="I412" i="11"/>
  <c r="I408" i="11"/>
  <c r="I405" i="11"/>
  <c r="I401" i="11"/>
  <c r="I398" i="11"/>
  <c r="K398" i="11" s="1"/>
  <c r="I396" i="11"/>
  <c r="K396" i="11" s="1"/>
  <c r="I394" i="11"/>
  <c r="K394" i="11" s="1"/>
  <c r="I390" i="11"/>
  <c r="I383" i="11"/>
  <c r="K383" i="11" s="1"/>
  <c r="I381" i="11"/>
  <c r="K381" i="11" s="1"/>
  <c r="I377" i="11"/>
  <c r="I371" i="11"/>
  <c r="K371" i="11" s="1"/>
  <c r="I362" i="11"/>
  <c r="K362" i="11" s="1"/>
  <c r="I360" i="11"/>
  <c r="K360" i="11" s="1"/>
  <c r="I353" i="11"/>
  <c r="I350" i="11"/>
  <c r="I343" i="11"/>
  <c r="I333" i="11"/>
  <c r="I327" i="11"/>
  <c r="I324" i="11"/>
  <c r="I320" i="11"/>
  <c r="K320" i="11" s="1"/>
  <c r="I312" i="11"/>
  <c r="I308" i="11"/>
  <c r="K308" i="11" s="1"/>
  <c r="I306" i="11"/>
  <c r="K306" i="11" s="1"/>
  <c r="I304" i="11"/>
  <c r="K304" i="11" s="1"/>
  <c r="I301" i="11"/>
  <c r="K301" i="11" s="1"/>
  <c r="I299" i="11"/>
  <c r="K299" i="11" s="1"/>
  <c r="I297" i="11"/>
  <c r="K297" i="11" s="1"/>
  <c r="I293" i="11"/>
  <c r="I285" i="11"/>
  <c r="I264" i="11"/>
  <c r="K264" i="11" s="1"/>
  <c r="I261" i="11"/>
  <c r="I257" i="11"/>
  <c r="K257" i="11" s="1"/>
  <c r="I251" i="11"/>
  <c r="I236" i="11"/>
  <c r="K236" i="11" s="1"/>
  <c r="I234" i="11"/>
  <c r="K234" i="11" s="1"/>
  <c r="I232" i="11"/>
  <c r="K232" i="11" s="1"/>
  <c r="I229" i="11"/>
  <c r="K229" i="11" s="1"/>
  <c r="I226" i="11"/>
  <c r="K226" i="11" s="1"/>
  <c r="I223" i="11"/>
  <c r="K223" i="11" s="1"/>
  <c r="I218" i="11"/>
  <c r="K218" i="11" s="1"/>
  <c r="I216" i="11"/>
  <c r="K216" i="11" s="1"/>
  <c r="I214" i="11"/>
  <c r="K214" i="11" s="1"/>
  <c r="I211" i="11"/>
  <c r="K211" i="11" s="1"/>
  <c r="I209" i="11"/>
  <c r="K209" i="11" s="1"/>
  <c r="I203" i="11"/>
  <c r="K203" i="11" s="1"/>
  <c r="I189" i="11"/>
  <c r="K189" i="11" s="1"/>
  <c r="I186" i="11"/>
  <c r="I183" i="11"/>
  <c r="I180" i="11"/>
  <c r="I174" i="11"/>
  <c r="K174" i="11" s="1"/>
  <c r="I170" i="11"/>
  <c r="K170" i="11" s="1"/>
  <c r="I167" i="11"/>
  <c r="K167" i="11" s="1"/>
  <c r="I155" i="11"/>
  <c r="K155" i="11" s="1"/>
  <c r="I142" i="11"/>
  <c r="K142" i="11" s="1"/>
  <c r="I138" i="11"/>
  <c r="K138" i="11" s="1"/>
  <c r="I135" i="11"/>
  <c r="K135" i="11" s="1"/>
  <c r="I129" i="11"/>
  <c r="K129" i="11" s="1"/>
  <c r="I127" i="11"/>
  <c r="K127" i="11" s="1"/>
  <c r="I120" i="11"/>
  <c r="K120" i="11" s="1"/>
  <c r="I115" i="11"/>
  <c r="K115" i="11" s="1"/>
  <c r="I112" i="11"/>
  <c r="K112" i="11" s="1"/>
  <c r="I82" i="11"/>
  <c r="I75" i="11"/>
  <c r="K75" i="11" s="1"/>
  <c r="I71" i="11"/>
  <c r="I68" i="11"/>
  <c r="K68" i="11" s="1"/>
  <c r="I65" i="11"/>
  <c r="K65" i="11" s="1"/>
  <c r="I62" i="11"/>
  <c r="K62" i="11" s="1"/>
  <c r="I54" i="11"/>
  <c r="K54" i="11" s="1"/>
  <c r="I42" i="11"/>
  <c r="K42" i="11" s="1"/>
  <c r="I38" i="11"/>
  <c r="K38" i="11" s="1"/>
  <c r="I30" i="11"/>
  <c r="K30" i="11" s="1"/>
  <c r="I20" i="11"/>
  <c r="I17" i="11"/>
  <c r="I13" i="11"/>
  <c r="K13" i="11" s="1"/>
  <c r="I19" i="11" l="1"/>
  <c r="K19" i="11" s="1"/>
  <c r="K20" i="11"/>
  <c r="I81" i="11"/>
  <c r="K81" i="11" s="1"/>
  <c r="K82" i="11"/>
  <c r="I16" i="11"/>
  <c r="K16" i="11" s="1"/>
  <c r="K17" i="11"/>
  <c r="I179" i="11"/>
  <c r="K179" i="11" s="1"/>
  <c r="K180" i="11"/>
  <c r="I185" i="11"/>
  <c r="K185" i="11" s="1"/>
  <c r="K186" i="11"/>
  <c r="I250" i="11"/>
  <c r="K250" i="11" s="1"/>
  <c r="K251" i="11"/>
  <c r="I260" i="11"/>
  <c r="K260" i="11" s="1"/>
  <c r="K261" i="11"/>
  <c r="I284" i="11"/>
  <c r="K284" i="11" s="1"/>
  <c r="K285" i="11"/>
  <c r="I311" i="11"/>
  <c r="K312" i="11"/>
  <c r="I323" i="11"/>
  <c r="K323" i="11" s="1"/>
  <c r="K324" i="11"/>
  <c r="I332" i="11"/>
  <c r="K333" i="11"/>
  <c r="I349" i="11"/>
  <c r="K349" i="11" s="1"/>
  <c r="K350" i="11"/>
  <c r="I389" i="11"/>
  <c r="K389" i="11" s="1"/>
  <c r="K390" i="11"/>
  <c r="I400" i="11"/>
  <c r="K400" i="11" s="1"/>
  <c r="K401" i="11"/>
  <c r="I407" i="11"/>
  <c r="K407" i="11" s="1"/>
  <c r="K408" i="11"/>
  <c r="I452" i="11"/>
  <c r="K452" i="11" s="1"/>
  <c r="K453" i="11"/>
  <c r="I418" i="11"/>
  <c r="K418" i="11" s="1"/>
  <c r="K419" i="11"/>
  <c r="I70" i="11"/>
  <c r="K70" i="11" s="1"/>
  <c r="K71" i="11"/>
  <c r="I182" i="11"/>
  <c r="K182" i="11" s="1"/>
  <c r="K183" i="11"/>
  <c r="I292" i="11"/>
  <c r="K293" i="11"/>
  <c r="I326" i="11"/>
  <c r="K326" i="11" s="1"/>
  <c r="K327" i="11"/>
  <c r="I342" i="11"/>
  <c r="K342" i="11" s="1"/>
  <c r="K343" i="11"/>
  <c r="I352" i="11"/>
  <c r="K352" i="11" s="1"/>
  <c r="K353" i="11"/>
  <c r="I376" i="11"/>
  <c r="K376" i="11" s="1"/>
  <c r="K377" i="11"/>
  <c r="I404" i="11"/>
  <c r="K404" i="11" s="1"/>
  <c r="K405" i="11"/>
  <c r="I411" i="11"/>
  <c r="K411" i="11" s="1"/>
  <c r="K412" i="11"/>
  <c r="I434" i="11"/>
  <c r="K434" i="11" s="1"/>
  <c r="K435" i="11"/>
  <c r="I442" i="11"/>
  <c r="K442" i="11" s="1"/>
  <c r="K443" i="11"/>
  <c r="I303" i="11"/>
  <c r="K303" i="11" s="1"/>
  <c r="I296" i="11"/>
  <c r="K296" i="11" s="1"/>
  <c r="I348" i="11"/>
  <c r="K348" i="11" s="1"/>
  <c r="I271" i="11"/>
  <c r="K271" i="11" s="1"/>
  <c r="I222" i="11"/>
  <c r="I276" i="11"/>
  <c r="K276" i="11" s="1"/>
  <c r="I59" i="11"/>
  <c r="K59" i="11" s="1"/>
  <c r="I410" i="11"/>
  <c r="K410" i="11" s="1"/>
  <c r="I254" i="11"/>
  <c r="I278" i="11"/>
  <c r="K278" i="11" s="1"/>
  <c r="I53" i="11"/>
  <c r="K53" i="11" s="1"/>
  <c r="I74" i="11"/>
  <c r="I169" i="11"/>
  <c r="K169" i="11" s="1"/>
  <c r="I263" i="11"/>
  <c r="K263" i="11" s="1"/>
  <c r="I322" i="11"/>
  <c r="K322" i="11" s="1"/>
  <c r="I403" i="11"/>
  <c r="K403" i="11" s="1"/>
  <c r="I437" i="11"/>
  <c r="K437" i="11" s="1"/>
  <c r="I162" i="11"/>
  <c r="K162" i="11" s="1"/>
  <c r="I24" i="11"/>
  <c r="K24" i="11" s="1"/>
  <c r="I41" i="11"/>
  <c r="K41" i="11" s="1"/>
  <c r="I208" i="11"/>
  <c r="I240" i="11"/>
  <c r="K240" i="11" s="1"/>
  <c r="I370" i="11"/>
  <c r="K370" i="11" s="1"/>
  <c r="I131" i="11"/>
  <c r="I140" i="11"/>
  <c r="K140" i="11" s="1"/>
  <c r="I111" i="11"/>
  <c r="K111" i="11" s="1"/>
  <c r="I114" i="11"/>
  <c r="K114" i="11" s="1"/>
  <c r="I119" i="11"/>
  <c r="K119" i="11" s="1"/>
  <c r="I134" i="11"/>
  <c r="K134" i="11" s="1"/>
  <c r="I150" i="11"/>
  <c r="K150" i="11" s="1"/>
  <c r="I166" i="11"/>
  <c r="K166" i="11" s="1"/>
  <c r="I173" i="11"/>
  <c r="K173" i="11" s="1"/>
  <c r="I319" i="11"/>
  <c r="K319" i="11" s="1"/>
  <c r="I359" i="11"/>
  <c r="K359" i="11" s="1"/>
  <c r="I375" i="11"/>
  <c r="K375" i="11" s="1"/>
  <c r="I289" i="11"/>
  <c r="K289" i="11" s="1"/>
  <c r="I267" i="11"/>
  <c r="K267" i="11" s="1"/>
  <c r="I280" i="11"/>
  <c r="K280" i="11" s="1"/>
  <c r="I337" i="11"/>
  <c r="K337" i="11" s="1"/>
  <c r="I188" i="11"/>
  <c r="K188" i="11" s="1"/>
  <c r="I246" i="11"/>
  <c r="K246" i="11" s="1"/>
  <c r="I393" i="11"/>
  <c r="K393" i="11" s="1"/>
  <c r="I213" i="11"/>
  <c r="K213" i="11" s="1"/>
  <c r="I37" i="11"/>
  <c r="K37" i="11" s="1"/>
  <c r="I47" i="11"/>
  <c r="K47" i="11" s="1"/>
  <c r="I445" i="11"/>
  <c r="K445" i="11" s="1"/>
  <c r="I8" i="11"/>
  <c r="K8" i="11" s="1"/>
  <c r="I207" i="11" l="1"/>
  <c r="K207" i="11" s="1"/>
  <c r="K208" i="11"/>
  <c r="I253" i="11"/>
  <c r="K253" i="11" s="1"/>
  <c r="K254" i="11"/>
  <c r="I221" i="11"/>
  <c r="K221" i="11" s="1"/>
  <c r="K222" i="11"/>
  <c r="I291" i="11"/>
  <c r="K291" i="11" s="1"/>
  <c r="K292" i="11"/>
  <c r="I331" i="11"/>
  <c r="K331" i="11" s="1"/>
  <c r="K332" i="11"/>
  <c r="I310" i="11"/>
  <c r="K310" i="11" s="1"/>
  <c r="K311" i="11"/>
  <c r="I126" i="11"/>
  <c r="K131" i="11"/>
  <c r="I73" i="11"/>
  <c r="K73" i="11" s="1"/>
  <c r="K74" i="11"/>
  <c r="I295" i="11"/>
  <c r="K295" i="11" s="1"/>
  <c r="I270" i="11"/>
  <c r="K270" i="11" s="1"/>
  <c r="I46" i="11"/>
  <c r="K46" i="11" s="1"/>
  <c r="I110" i="11"/>
  <c r="K110" i="11" s="1"/>
  <c r="I137" i="11"/>
  <c r="I7" i="11"/>
  <c r="K7" i="11" s="1"/>
  <c r="I266" i="11"/>
  <c r="I275" i="11"/>
  <c r="I245" i="11"/>
  <c r="K245" i="11" s="1"/>
  <c r="I336" i="11"/>
  <c r="K336" i="11" s="1"/>
  <c r="I239" i="11"/>
  <c r="K239" i="11" s="1"/>
  <c r="I220" i="11"/>
  <c r="K220" i="11" s="1"/>
  <c r="I161" i="11"/>
  <c r="I392" i="11"/>
  <c r="K392" i="11" s="1"/>
  <c r="I358" i="11"/>
  <c r="K358" i="11" s="1"/>
  <c r="I318" i="11"/>
  <c r="K318" i="11" s="1"/>
  <c r="I441" i="11"/>
  <c r="K441" i="11" s="1"/>
  <c r="I23" i="11"/>
  <c r="K23" i="11" s="1"/>
  <c r="I433" i="11"/>
  <c r="K433" i="11" s="1"/>
  <c r="I58" i="11"/>
  <c r="K58" i="11" s="1"/>
  <c r="I172" i="11"/>
  <c r="K172" i="11" s="1"/>
  <c r="I288" i="11"/>
  <c r="K288" i="11" s="1"/>
  <c r="I149" i="11" l="1"/>
  <c r="K149" i="11" s="1"/>
  <c r="K161" i="11"/>
  <c r="I256" i="11"/>
  <c r="K256" i="11" s="1"/>
  <c r="K266" i="11"/>
  <c r="I133" i="11"/>
  <c r="K133" i="11" s="1"/>
  <c r="K137" i="11"/>
  <c r="I122" i="11"/>
  <c r="K122" i="11" s="1"/>
  <c r="K126" i="11"/>
  <c r="I274" i="11"/>
  <c r="K274" i="11" s="1"/>
  <c r="K275" i="11"/>
  <c r="I109" i="11"/>
  <c r="K109" i="11" s="1"/>
  <c r="I335" i="11"/>
  <c r="K335" i="11" s="1"/>
  <c r="I287" i="11"/>
  <c r="K287" i="11" s="1"/>
  <c r="I244" i="11"/>
  <c r="I243" i="11" l="1"/>
  <c r="K243" i="11" s="1"/>
  <c r="K244" i="11"/>
  <c r="I367" i="11"/>
  <c r="K367" i="11" s="1"/>
  <c r="I458" i="11"/>
  <c r="K458" i="11" l="1"/>
  <c r="I366" i="11"/>
  <c r="K366" i="11" s="1"/>
  <c r="I365" i="11" l="1"/>
  <c r="K365" i="11" s="1"/>
  <c r="I385" i="11"/>
  <c r="I380" i="11" l="1"/>
  <c r="K380" i="11" s="1"/>
  <c r="K385" i="11"/>
  <c r="I347" i="11"/>
  <c r="K347" i="11" s="1"/>
  <c r="I379" i="11" l="1"/>
  <c r="K379" i="11" s="1"/>
  <c r="I494" i="11" l="1"/>
  <c r="K494" i="11" s="1"/>
  <c r="I506" i="11" l="1"/>
  <c r="K506" i="11" s="1"/>
  <c r="I500" i="11" l="1"/>
  <c r="K500" i="11" s="1"/>
  <c r="I493" i="11" l="1"/>
  <c r="K493" i="11" l="1"/>
  <c r="I457" i="11"/>
  <c r="K457" i="11" s="1"/>
  <c r="I456" i="11" l="1"/>
  <c r="K456" i="11" s="1"/>
  <c r="I196" i="11"/>
  <c r="K196" i="11" s="1"/>
  <c r="I195" i="11" l="1"/>
  <c r="I91" i="11"/>
  <c r="I194" i="11" l="1"/>
  <c r="K194" i="11" s="1"/>
  <c r="K195" i="11"/>
  <c r="I84" i="11"/>
  <c r="K91" i="11"/>
  <c r="I193" i="11"/>
  <c r="K193" i="11" l="1"/>
  <c r="I6" i="11"/>
  <c r="K6" i="11" s="1"/>
  <c r="K84" i="11"/>
  <c r="I440" i="11" l="1"/>
  <c r="K440" i="11" s="1"/>
  <c r="I512" i="11"/>
  <c r="K512" i="11" s="1"/>
</calcChain>
</file>

<file path=xl/comments1.xml><?xml version="1.0" encoding="utf-8"?>
<comments xmlns="http://schemas.openxmlformats.org/spreadsheetml/2006/main">
  <authors>
    <author>Автор</author>
  </authors>
  <commentList>
    <comment ref="B207"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<sst xmlns="http://schemas.openxmlformats.org/spreadsheetml/2006/main" count="3235" uniqueCount="458">
  <si>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</si>
  <si>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</si>
  <si>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</si>
  <si>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</si>
  <si>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</si>
  <si>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</si>
  <si>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</si>
  <si>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</si>
  <si>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</si>
  <si>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</si>
  <si>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</si>
  <si>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</si>
  <si>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</si>
  <si>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</si>
  <si>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</si>
  <si>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</si>
  <si>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</si>
  <si>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</si>
  <si>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</si>
  <si>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</si>
  <si>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</si>
  <si>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</si>
  <si>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</si>
  <si>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</si>
  <si>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</si>
  <si>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</si>
  <si>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</si>
  <si>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</si>
  <si>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</si>
  <si>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</si>
  <si>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</si>
  <si>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</si>
  <si>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</si>
  <si>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</si>
  <si>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</si>
  <si>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</si>
  <si>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</si>
  <si>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</si>
  <si>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</si>
  <si>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</si>
  <si>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</si>
  <si>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</si>
  <si>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</si>
  <si>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</si>
  <si>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</si>
  <si>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</si>
  <si>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</si>
  <si>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</si>
  <si>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</si>
  <si>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</si>
  <si>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</si>
  <si>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</si>
  <si>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</si>
  <si>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</si>
  <si>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</si>
  <si>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</si>
  <si>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</si>
  <si>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</si>
  <si>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</si>
  <si>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</si>
  <si>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</si>
  <si>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</si>
  <si>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</si>
  <si>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</si>
  <si>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</si>
  <si>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</si>
  <si>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</si>
  <si>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</si>
  <si>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</si>
  <si>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</si>
  <si>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</si>
  <si>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82510</t>
  </si>
  <si>
    <t>82530</t>
  </si>
  <si>
    <t>Иные закупки товаров, работ и услуг для обеспечения государственных (муниципальных) нужд</t>
  </si>
  <si>
    <t xml:space="preserve">Подпрограмма "Развитие дополнительного образования" </t>
  </si>
  <si>
    <t xml:space="preserve">Подпрограмма "Организация отдыха, оздоровления и занятости детей"  </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</si>
  <si>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</si>
  <si>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</si>
  <si>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</si>
  <si>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</si>
  <si>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</si>
  <si>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</si>
  <si>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</si>
  <si>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</si>
  <si>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</si>
  <si>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</si>
  <si>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</si>
  <si>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</si>
  <si>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</si>
  <si>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</si>
  <si>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</si>
  <si>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</si>
  <si>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20080</t>
  </si>
  <si>
    <t>120</t>
  </si>
  <si>
    <t>Уплата налогов, сборов и иных платежей</t>
  </si>
  <si>
    <t>20170</t>
  </si>
  <si>
    <t>20180</t>
  </si>
  <si>
    <t>20190</t>
  </si>
  <si>
    <t>20200</t>
  </si>
  <si>
    <t>20210</t>
  </si>
  <si>
    <t>80010</t>
  </si>
  <si>
    <t>80020</t>
  </si>
  <si>
    <t>00110</t>
  </si>
  <si>
    <t>20310</t>
  </si>
  <si>
    <t>20320</t>
  </si>
  <si>
    <t>70020</t>
  </si>
  <si>
    <t>70030</t>
  </si>
  <si>
    <t>70040</t>
  </si>
  <si>
    <t>70050</t>
  </si>
  <si>
    <t>20290</t>
  </si>
  <si>
    <t>40010</t>
  </si>
  <si>
    <t>20100</t>
  </si>
  <si>
    <t>20120</t>
  </si>
  <si>
    <t>20130</t>
  </si>
  <si>
    <t>20140</t>
  </si>
  <si>
    <t>20160</t>
  </si>
  <si>
    <t xml:space="preserve">Подпрограмма "Развитие общего образования" </t>
  </si>
  <si>
    <t xml:space="preserve">Подпрограмма "Проведение районных праздничных мероприятий для населения" </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</si>
  <si>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</si>
  <si>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</si>
  <si>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</si>
  <si>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</si>
  <si>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</si>
  <si>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</si>
  <si>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</si>
  <si>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</si>
  <si>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</si>
  <si>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</si>
  <si>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</si>
  <si>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</si>
  <si>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</si>
  <si>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</si>
  <si>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</si>
  <si>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</si>
  <si>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</si>
  <si>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</si>
  <si>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</si>
  <si>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</si>
  <si>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</si>
  <si>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</si>
  <si>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</si>
  <si>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</si>
  <si>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</si>
  <si>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</si>
  <si>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</si>
  <si>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</si>
  <si>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</si>
  <si>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</si>
  <si>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</si>
  <si>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</si>
  <si>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</si>
  <si>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</si>
  <si>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</si>
  <si>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</si>
  <si>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</si>
  <si>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</si>
  <si>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</si>
  <si>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</si>
  <si>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</si>
  <si>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</si>
  <si>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</si>
  <si>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</si>
  <si>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</si>
  <si>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</si>
  <si>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</si>
  <si>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</si>
  <si>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</si>
  <si>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</si>
  <si>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</si>
  <si>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</si>
  <si>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</si>
  <si>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</si>
  <si>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</si>
  <si>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</si>
  <si>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</si>
  <si>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</si>
  <si>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</si>
  <si>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</si>
  <si>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</si>
  <si>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</si>
  <si>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</si>
  <si>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</si>
  <si>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</si>
  <si>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</si>
  <si>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</si>
  <si>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</si>
  <si>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 xml:space="preserve">Подпрограмма "Развитие дошкольного образования" </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</si>
  <si>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</si>
  <si>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</si>
  <si>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</si>
  <si>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</si>
  <si>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</si>
  <si>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</si>
  <si>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</si>
  <si>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</si>
  <si>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</si>
  <si>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</si>
  <si>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</si>
  <si>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</si>
  <si>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80130</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</si>
  <si>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</si>
  <si>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</si>
  <si>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</si>
  <si>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</si>
  <si>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</si>
  <si>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</si>
  <si>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20480</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</si>
  <si>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</si>
  <si>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</si>
  <si>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</si>
  <si>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</si>
  <si>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20560</t>
  </si>
  <si>
    <t>25</t>
  </si>
  <si>
    <t>20570</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</si>
  <si>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</si>
  <si>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</si>
  <si>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</si>
  <si>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Подпрограмма "Предоставление субсидии юридическим лицам"</t>
  </si>
  <si>
    <t>Мероприятие "Субсидии МУП"</t>
  </si>
  <si>
    <t>20441</t>
  </si>
  <si>
    <t>600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</si>
  <si>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</si>
  <si>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</si>
  <si>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</si>
  <si>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</si>
  <si>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</si>
  <si>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</si>
  <si>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20332</t>
  </si>
  <si>
    <t>20431</t>
  </si>
  <si>
    <t>Текущий и капитальный ремонт объектов коммунальной инфраструктуры</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</si>
  <si>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</si>
  <si>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</si>
  <si>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</si>
  <si>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</si>
  <si>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20461</t>
  </si>
  <si>
    <t xml:space="preserve">Мероприятие "Содержание автомобильных дорог" </t>
  </si>
  <si>
    <t>S0200</t>
  </si>
  <si>
    <t xml:space="preserve">Мероприятия по оказанию услуг по сбору, подготовке и размещению информационных материалов </t>
  </si>
  <si>
    <t>9</t>
  </si>
  <si>
    <t>Социальное обеспечение и иные выплаты населению</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</si>
  <si>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</si>
  <si>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</si>
  <si>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</si>
  <si>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</si>
  <si>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</si>
  <si>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</si>
  <si>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</si>
  <si>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</si>
  <si>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</si>
  <si>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 xml:space="preserve">Мероприятие "Восстановление и совершенствование систем водоочистки и благоустройства родников на территории Дубенского района" </t>
  </si>
  <si>
    <t>тыс.руб.</t>
  </si>
  <si>
    <t>Мероприятие "Компенсация стоимости питания родителям, имеющим трех и более детей"</t>
  </si>
  <si>
    <t>Расходы на проведение оздоровительной кампании детей за счет средств местного бюджета</t>
  </si>
  <si>
    <t>Мероприятие "Деятельность добровольных народных формирований правоохранительной направленности"</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</si>
  <si>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</si>
  <si>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</si>
  <si>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</si>
  <si>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</si>
  <si>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</si>
  <si>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</si>
  <si>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</si>
  <si>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</si>
  <si>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99</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</si>
  <si>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</si>
  <si>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</si>
  <si>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</si>
  <si>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</si>
  <si>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</si>
  <si>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Расходы на выплаты  персоналу государственных (муниципальных) органов</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</si>
  <si>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</si>
  <si>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</si>
  <si>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</si>
  <si>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</si>
  <si>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</si>
  <si>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51180</t>
  </si>
  <si>
    <t>530</t>
  </si>
  <si>
    <t>59300</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</si>
  <si>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</si>
  <si>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</si>
  <si>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Мероприятия на развитие жилищно - коммунальной инфраструктуры в рамках проекта "Народный бюджет"</t>
  </si>
  <si>
    <t>Мероприятия на развитие жилищно - коммунальной инфраструктуры в рамках проекта "Народный бюджет" за счет безвозмездных поступлений от негосударственных организаций и прочих безвозмездных поступлений</t>
  </si>
  <si>
    <t>20280</t>
  </si>
  <si>
    <t>ИТОГО</t>
  </si>
  <si>
    <t xml:space="preserve">Мероприятие "Управление резервным фондом администрации муниципального образования Дубенский район" </t>
  </si>
  <si>
    <t>20220</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</si>
  <si>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</si>
  <si>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</si>
  <si>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</si>
  <si>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Мероприятия на развитие жилищно - коммунальной инфраструктуры в рамках проекта "Народный бюджет" за счет средств местного бюджета</t>
  </si>
  <si>
    <t>S0550</t>
  </si>
  <si>
    <t>20274</t>
  </si>
  <si>
    <t>Мероприятие "Содержание объектов культурного наследия"</t>
  </si>
  <si>
    <t>Подпрограмма "Поддержка и развитие культурно-досуговых учреждений"</t>
  </si>
  <si>
    <t>20520</t>
  </si>
  <si>
    <t>Мероприятие "Ремонт кровли"</t>
  </si>
  <si>
    <t>26</t>
  </si>
  <si>
    <t>Мероприятие "Благоустройство прилегающих к жилым домам территорий"</t>
  </si>
  <si>
    <t>Подпрограмма "Благоустройство прилегающих к жилым домам территорий"</t>
  </si>
  <si>
    <t>Подпрограмма "Разработка документации в рамках благоустройства"</t>
  </si>
  <si>
    <t>Мероприятие "Разработка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</si>
  <si>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</si>
  <si>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40030</t>
  </si>
  <si>
    <t>S0120</t>
  </si>
  <si>
    <t xml:space="preserve">Муниципальная программа "Формирование современной городской среды рабочего поселка Дубна Дубенского района" </t>
  </si>
  <si>
    <t>20610</t>
  </si>
  <si>
    <t>82270</t>
  </si>
  <si>
    <t>Социальные выплаты гражданам, кроме публичных нормативных социальных выплат</t>
  </si>
  <si>
    <t>320</t>
  </si>
  <si>
    <t>51350</t>
  </si>
  <si>
    <t>S0850</t>
  </si>
  <si>
    <t>L4971</t>
  </si>
  <si>
    <t>51760</t>
  </si>
  <si>
    <t>40011</t>
  </si>
  <si>
    <t xml:space="preserve">Мероприятие "Капитальный ремонт и ремонт автомобильных дорог </t>
  </si>
  <si>
    <t>Подпрограмма "Комплексное развитие инфраструктуры образовательных учреждений, расположенных на территории муниципального образования Дубенский район"</t>
  </si>
  <si>
    <t>Мероприятие "Текущий и капитальный ремонт учреждений образования"</t>
  </si>
  <si>
    <t>20011</t>
  </si>
  <si>
    <t>20013</t>
  </si>
  <si>
    <t>Мероприятия по подготовке проектно-сметной документации по ремонту объектов коммунальной инфраструктуры</t>
  </si>
  <si>
    <t>20440</t>
  </si>
  <si>
    <t>Мероприятие "Ремонт фасадов жилых домов"</t>
  </si>
  <si>
    <t>20582</t>
  </si>
  <si>
    <t>Расходы на оплату штрафов</t>
  </si>
  <si>
    <t>20451</t>
  </si>
  <si>
    <t>S0580</t>
  </si>
  <si>
    <t>Мероприятие "Содействие создания новых мест в образовательных организациях, реализующих программы дошкольного образования"</t>
  </si>
  <si>
    <t>S0320</t>
  </si>
  <si>
    <t>S0781</t>
  </si>
  <si>
    <t>L5196</t>
  </si>
  <si>
    <t>L5092</t>
  </si>
  <si>
    <t>А</t>
  </si>
  <si>
    <t>А1</t>
  </si>
  <si>
    <t>55198</t>
  </si>
  <si>
    <t>R1</t>
  </si>
  <si>
    <t>53930</t>
  </si>
  <si>
    <t>Мероприятия "Газификация населённых пунктов"</t>
  </si>
  <si>
    <t>20070</t>
  </si>
  <si>
    <t>Иные межбюджетные трансферты бюджетам муниципальных образований на мероприятие по предоставлению дополнительной социальной выплаты молодым семьям при рождении (усыновлении) одного ребенка</t>
  </si>
  <si>
    <t>20522</t>
  </si>
  <si>
    <t>20523</t>
  </si>
  <si>
    <t>F2</t>
  </si>
  <si>
    <t>55550</t>
  </si>
  <si>
    <t>Мероприятие "Текущий и капитальный ремонт культурно-досуговых учреждений"</t>
  </si>
  <si>
    <t>20275</t>
  </si>
  <si>
    <t xml:space="preserve">Подпрограмма "Комплексное развитие инфраструктуры учреждений культуры МО Дубенский район" </t>
  </si>
  <si>
    <t>Мероприятие "Укрепление материально-технической базы учреждений культуры МО Дубенский район"</t>
  </si>
  <si>
    <t>20600</t>
  </si>
  <si>
    <t>Региональный проект "Формирование комфортной городской среды"</t>
  </si>
  <si>
    <t>Муниципальная программа "Социальная поддержка и обслуживание населения Дубенского района"</t>
  </si>
  <si>
    <t>Подпрограмма "Развитие мер социальной поддержки некоторых категорий граждан"</t>
  </si>
  <si>
    <t>Мероприятия на развитие жилищно - коммунальной инфраструктуры в рамках проекта "Народный бюджет" за счет средств областного бюджета</t>
  </si>
  <si>
    <t>S0680</t>
  </si>
  <si>
    <t>51200</t>
  </si>
  <si>
    <t>20430</t>
  </si>
  <si>
    <t>Мероприятие "Приобретение земельных участков"</t>
  </si>
  <si>
    <t>Иные межбюджетные ассигнования</t>
  </si>
  <si>
    <t>Мероприятие "Приобретение материалов, подарков, открыток, цветов для организации поздравлений почетных граждан Дубенского района, юбиляров, жителей Дубенского района, возложений к Вечному огню, памятникам, обелискам, награждения печатной продукцией администрации муниципального образования"</t>
  </si>
  <si>
    <t>20501</t>
  </si>
  <si>
    <t>L5191</t>
  </si>
  <si>
    <t>80290</t>
  </si>
  <si>
    <t>80360</t>
  </si>
  <si>
    <t>L5194</t>
  </si>
  <si>
    <t>S0040</t>
  </si>
  <si>
    <t xml:space="preserve">Мероприятия по опиловке аварийных деревьев </t>
  </si>
  <si>
    <t xml:space="preserve">Мероприятия по озеленению </t>
  </si>
  <si>
    <t xml:space="preserve">Мероприятия по выкашиванию газонов </t>
  </si>
  <si>
    <t>Мероприятия по содержанию, подметанию улиц и уборке снега</t>
  </si>
  <si>
    <t>20010</t>
  </si>
  <si>
    <t>Е1</t>
  </si>
  <si>
    <t>51690</t>
  </si>
  <si>
    <t>E1</t>
  </si>
  <si>
    <t>S1690</t>
  </si>
  <si>
    <t>Субсидия на государственную поддержку отрасли культуры(государственная поддержка лучших сельских учреждений культуры)</t>
  </si>
  <si>
    <t>Субсидия на государственную поддержку отрасли культуры (комплектование книжных фондов муниципальных общедоступных библиотек и государственных центральных библиотек субъектов Российской Федерации)</t>
  </si>
  <si>
    <t>Субсидии бюджетам муниципальных образований на газификацию населенных пунктов</t>
  </si>
  <si>
    <t>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</si>
  <si>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муниципальных образований на приобретение коммунальной техники</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</si>
  <si>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t>
  </si>
  <si>
    <t xml:space="preserve">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t>
  </si>
  <si>
    <t>Субвенции по осуществлению первичного воинского учета на территориях, где отсутствуют комиссариаты</t>
  </si>
  <si>
    <t xml:space="preserve">Субвенции,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t>
  </si>
  <si>
    <t xml:space="preserve">Субвенции,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</si>
  <si>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Субвенции местным бюджетам для осуществления отдельных государственных полномочий по созданию административных комиссий </t>
  </si>
  <si>
    <t>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t>
  </si>
  <si>
    <t>Субвенции, передаваемые бюджетам муниципальных районов и городских округов Тульской области из бюджета Тульской области для осуществления отдельного государственного полномочия по осуществлению уведомительной регистрации коллективных договоров</t>
  </si>
  <si>
    <t>Осуществление полномочий по составлению (изменению)списков кандидатов в присяжные заседатели федеральных судов общей юрисдикции в Российской Федерации</t>
  </si>
  <si>
    <t>20580</t>
  </si>
  <si>
    <t>20581</t>
  </si>
  <si>
    <t>20583</t>
  </si>
  <si>
    <t xml:space="preserve">Субвенции из бюджета области для осуществления государственных полномочий по предоставлению мер социальной поддержки педагогическим и иным работникам </t>
  </si>
  <si>
    <t xml:space="preserve">Субвенции на реализацию Федерального закона "Об образовании в РФ" </t>
  </si>
  <si>
    <t xml:space="preserve">Субвенции бюджету  для осуществления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 </t>
  </si>
  <si>
    <t>Субсидии бюджету муниципального образования на проведение оздоровительной кампании детей</t>
  </si>
  <si>
    <t>Межбюджетные трансферты на обеспечение развития рынка труда в соответствии с потребностями экономики Тульской области</t>
  </si>
  <si>
    <t>Субсидии из бюджета Тульской области на укрепление материально-технической базы муниципальных образовательных организаций (за исключением капитальных вложений)</t>
  </si>
  <si>
    <t>Субсидии из бюджета Тульской области бюджетам муниципальных районов (городских округов) Тульской области на реализацию мероприятий по содействию новых мест в образовательных организациях, реализующих программы дошкольного образования</t>
  </si>
  <si>
    <t xml:space="preserve">Субсидия на обновление материально-технической базы для формирования у обучающихся современных технологических и гуманитарных навыков. Региональный проект "Современная школа" </t>
  </si>
  <si>
    <t xml:space="preserve">Дополнительное финансирование субсидии на обновление материально-технической базы для формирования у обучающихся современных технологических и гуманитарных навыков. Региональный проект "Современная школа" </t>
  </si>
  <si>
    <t>Субвенции из бюджета области для осуществления государственных полномочий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t>
  </si>
  <si>
    <t>Иные межбюджетные трансферты на оплату дополнительного отпуска работникам муниципальных библиотек (структурных подразделений), расположенных на территории Тульской области</t>
  </si>
  <si>
    <t xml:space="preserve">Субсидии на оплату труда работников муниципальных учреждений культурно-досугового типа </t>
  </si>
  <si>
    <t>Иной межбюджетный трансферт из бюджета Тульской области на подготовку и проведение празднования на федеральном уровне памятных дат субъектов Российской Федерации</t>
  </si>
  <si>
    <t>Субсидии из бюджета Тульской области на поддержку отрасли культуры (комплексные мероприятия, направленные на создание и модернизацию учреждений культурно-досугового типа в сельской местности, включая обеспечение инфраструктуры (в том числе строительство, реконструкция и капитальный ремонт зданий), приобретение оборудования для оснащения учреждений и привлечение специалистов культурно-досуговой деятельности в целях обеспечения доступа к культурным ценностям и творческой самореализации жителей сельской местности</t>
  </si>
  <si>
    <t>Иные межбюджетные трансферты из бюджета Тульской области бюджету муниципального образования Дубенский район в целях реализации мероприятий по ремонту, модернизации объектов инфраструктуры и благоустройству территории Дубенского района Тульской области</t>
  </si>
  <si>
    <t>Субсидии на государственную поддержку отрасли культуры (комплексные мероприятия , направленные на создание и модернизацию учреждений культурно-досугового типа в сельской местности, включая обеспечение инфраструктуры (в том числе строительство, реконструкция и капитальный ремонт зданий), приобретение оборудования для оснащения учреждений и привлечения специалистов культурно-досуговой деятельности в целях обеспечения доступа к культурным ценностям и творческой самореализации жителей сельской местности)</t>
  </si>
  <si>
    <t>Региональный проект  "Культурная среда"</t>
  </si>
  <si>
    <t>Субсидии бюджетам муниципальных районов (городских округов) Тульской области на строительство внутрипоселковых распределительных сетей</t>
  </si>
  <si>
    <t>Реализация мероприятий по обеспечению жильем молодых семей (субсидии бюджетам муниципальных районов (городских округов) Тульской области на реализацию мероприятий по обеспечению жильем молодых семей)</t>
  </si>
  <si>
    <t>Субсидии из бюджета Тульской области на реализацию программ формирования современной городской среды</t>
  </si>
  <si>
    <t>Мероприятие "Укрепление материально-технической базы учреждений образования"</t>
  </si>
  <si>
    <t>Мероприятия "Укрепление материально-технической базы муниципальных музеев"</t>
  </si>
  <si>
    <t>Мероприятия по ремонту, модернизации объектов инфраструктуры и благоустройству территории Дубенского района Тульской области</t>
  </si>
  <si>
    <t>Итого по муниципальным программам</t>
  </si>
  <si>
    <t>20014</t>
  </si>
  <si>
    <t>Подпрограмма "Мероприятия в рамках благоустройства"</t>
  </si>
  <si>
    <t>80460</t>
  </si>
  <si>
    <t>Мероприятие "Финансовое обеспечение реализации мероприятий по модернизации программных продуктов, обеспечивающих составление и исполнение консолидированного бюджета Тульской области"</t>
  </si>
  <si>
    <t>20278</t>
  </si>
  <si>
    <t>S0660</t>
  </si>
  <si>
    <t>82780</t>
  </si>
  <si>
    <t>Субсидии из бюджета Тульской области бюджетам муниципальных образований Тульской области на оказание поддержки сельским старостам, руководителям территориальных общественных самоуправлений</t>
  </si>
  <si>
    <t>S0530</t>
  </si>
  <si>
    <t>Мероприятие "Оплата за аренду земельного участка"</t>
  </si>
  <si>
    <t>20071</t>
  </si>
  <si>
    <t>Поощрение муниципальной управленческой команды администрации МО Дубенский район, деятельность которой способствовала достижению Тульской областью значений (уровней) показателей оценки эффективности деятельности высшего должностного лица и органов исполнительной власти Тульской области</t>
  </si>
  <si>
    <t>55500</t>
  </si>
  <si>
    <t>Мероприятие "Текущий и капитальный ремонт учреждений образования в сфере "Культура"</t>
  </si>
  <si>
    <t>20276</t>
  </si>
  <si>
    <t xml:space="preserve">Подпрограмма "Сохранение и развитие библиотечного дела " </t>
  </si>
  <si>
    <t>Подпрограмма "Сохранение и развитие музеев и их филиалов муниципального образования Дубенский район"</t>
  </si>
  <si>
    <t>Мероприятия по приобретению техники и оборудования для осуществления нужд жилищно-коммунального хозяйства</t>
  </si>
  <si>
    <t>Мероприятие "Укрепление материально-технической базы"</t>
  </si>
  <si>
    <t>Иные межбюджетные трансферты из бюджета Тульской области местным бюджетам за достижение показателей органов исполнительной власти субъектов Российской Федерации</t>
  </si>
  <si>
    <t xml:space="preserve">Субвенции,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 муниципальных музеев и их филиалов,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 муниципальных музеев и их филиалов </t>
  </si>
  <si>
    <t>Мероприятие "Газификация населённых пунктов муниципального образования Дубенский район"</t>
  </si>
  <si>
    <t>Мероприятие "Прочие мероприятия по ремонту муниципального имущества"</t>
  </si>
  <si>
    <t xml:space="preserve">Субвенции  на осуществление полномочий по обеспечению жильём отдельных категорий граждан, установленных Федеральным законом от 12.01.1995  № 5-ФЗ "О ветеранах" </t>
  </si>
  <si>
    <t>Субвенции  на осуществление полномочий по обеспечению жильём отдельных категорий граждан, установленных Федеральным законом от 24 ноября 1995 года N 181-ФЗ "О социальной защите инвалидов в Российской Федерации"</t>
  </si>
  <si>
    <t>Мероприятие "Проведение комплекса мероприятий, направленных на развитие территорий Тульской области, в том числе в части, касающейся создания (обустройства) мест (площадок) накопления твердых коммунальных отходов"</t>
  </si>
  <si>
    <t>Иные межбюджетные трансферты из бюджета Тульской области бюджетам муниципальных образований Тульской области в целях проведения комплекса мероприятий, направленных на развитие территорий Тульской области, в том числе в части, касающейся создания (обустройства) мест (площадок) накопления твердых коммунальных отходов</t>
  </si>
  <si>
    <t>Субсидии бюджетам муниципальных образований на финансовое обеспечение дорожной деятельности в отношении автомобильных дорог общего пользования местного значения, а также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</si>
  <si>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Мероприятие "Финансовое обеспечение реализации мероприятий для установления исполнения расходных обязательств, возникающих при выполнении полномочий органов местного самоуправления по вопросам местного значения"</t>
  </si>
  <si>
    <t>Иные межбюджетные трансферты на финансовое обеспечение реализации мероприятий для установления исполнения расходных обязательств, возникающих при выполнении полномочий органов местного самоуправления по вопросам местного значения</t>
  </si>
  <si>
    <t>Начальник финансового управления-</t>
  </si>
  <si>
    <t xml:space="preserve">начальник отдела планирования бюджета и </t>
  </si>
  <si>
    <t>межбюджетных трансфертов финансового</t>
  </si>
  <si>
    <t>управления администрации МО</t>
  </si>
  <si>
    <t>Дубенский район</t>
  </si>
  <si>
    <t>Е.В. Антонова</t>
  </si>
  <si>
    <t>S0790</t>
  </si>
  <si>
    <t>20500</t>
  </si>
  <si>
    <t>20250</t>
  </si>
  <si>
    <t>Мероприятия социального направления в рамках непрограммных расходов</t>
  </si>
  <si>
    <t xml:space="preserve">Уточненная сводная бюджетная роспись </t>
  </si>
  <si>
    <t xml:space="preserve">Исполнено </t>
  </si>
  <si>
    <t>% исполнения</t>
  </si>
  <si>
    <t xml:space="preserve">Приложение 5                                            к решению собрания представителей МО Дубенский район                                                         от                      № </t>
  </si>
  <si>
    <t>Исполнение расходов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за 2019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</si>
</sst>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29" x14ac:knownFonts="1">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2"/>
      <name val="Arial"/>
      <family val="2"/>
      <charset val="204"/>
    </font>
    <font>
      <b/>
      <sz val="12"/>
      <name val="Arial"/>
      <family val="2"/>
      <charset val="204"/>
    </font>
    <font>
      <sz val="12"/>
      <name val="Calibri"/>
      <family val="2"/>
      <charset val="204"/>
      <scheme val="minor"/>
    </font>
    <font>
      <sz val="11"/>
      <name val="Calibri"/>
      <family val="2"/>
      <charset val="204"/>
      <scheme val="minor"/>
    </font>
    <font>
      <b/>
      <i/>
      <sz val="12"/>
      <name val="Arial"/>
      <family val="2"/>
      <charset val="204"/>
    </font>
    <font>
      <sz val="11"/>
      <color theme="1"/>
      <name val="Calibri"/>
      <family val="2"/>
      <charset val="204"/>
      <scheme val="minor"/>
    </font>
    <font>
      <sz val="11"/>
      <color rgb="FFFF0000"/>
      <name val="Calibri"/>
      <family val="2"/>
      <charset val="204"/>
      <scheme val="minor"/>
    </font>
    <font>
      <b/>
      <sz val="18"/>
      <color theme="3"/>
      <name val="Cambria"/>
      <family val="2"/>
      <charset val="204"/>
      <scheme val="major"/>
    </font>
    <font>
      <b/>
      <sz val="15"/>
      <color theme="3"/>
      <name val="Calibri"/>
      <family val="2"/>
      <charset val="204"/>
      <scheme val="minor"/>
    </font>
    <font>
      <b/>
      <sz val="13"/>
      <color theme="3"/>
      <name val="Calibri"/>
      <family val="2"/>
      <charset val="204"/>
      <scheme val="minor"/>
    </font>
    <font>
      <b/>
      <sz val="11"/>
      <color theme="3"/>
      <name val="Calibri"/>
      <family val="2"/>
      <charset val="204"/>
      <scheme val="minor"/>
    </font>
    <font>
      <sz val="11"/>
      <color rgb="FF006100"/>
      <name val="Calibri"/>
      <family val="2"/>
      <charset val="204"/>
      <scheme val="minor"/>
    </font>
    <font>
      <sz val="11"/>
      <color rgb="FF9C0006"/>
      <name val="Calibri"/>
      <family val="2"/>
      <charset val="204"/>
      <scheme val="minor"/>
    </font>
    <font>
      <sz val="11"/>
      <color rgb="FF9C6500"/>
      <name val="Calibri"/>
      <family val="2"/>
      <charset val="204"/>
      <scheme val="minor"/>
    </font>
    <font>
      <sz val="11"/>
      <color rgb="FF3F3F76"/>
      <name val="Calibri"/>
      <family val="2"/>
      <charset val="204"/>
      <scheme val="minor"/>
    </font>
    <font>
      <b/>
      <sz val="11"/>
      <color rgb="FF3F3F3F"/>
      <name val="Calibri"/>
      <family val="2"/>
      <charset val="204"/>
      <scheme val="minor"/>
    </font>
    <font>
      <b/>
      <sz val="11"/>
      <color rgb="FFFA7D00"/>
      <name val="Calibri"/>
      <family val="2"/>
      <charset val="204"/>
      <scheme val="minor"/>
    </font>
    <font>
      <sz val="11"/>
      <color rgb="FFFA7D00"/>
      <name val="Calibri"/>
      <family val="2"/>
      <charset val="204"/>
      <scheme val="minor"/>
    </font>
    <font>
      <b/>
      <sz val="11"/>
      <color theme="0"/>
      <name val="Calibri"/>
      <family val="2"/>
      <charset val="204"/>
      <scheme val="minor"/>
    </font>
    <font>
      <i/>
      <sz val="11"/>
      <color rgb="FF7F7F7F"/>
      <name val="Calibri"/>
      <family val="2"/>
      <charset val="204"/>
      <scheme val="minor"/>
    </font>
    <font>
      <b/>
      <sz val="11"/>
      <color theme="1"/>
      <name val="Calibri"/>
      <family val="2"/>
      <charset val="204"/>
      <scheme val="minor"/>
    </font>
    <font>
      <sz val="11"/>
      <color theme="0"/>
      <name val="Calibri"/>
      <family val="2"/>
      <charset val="204"/>
      <scheme val="minor"/>
    </font>
    <font>
      <sz val="11"/>
      <color indexed="8"/>
      <name val="Calibri"/>
      <family val="2"/>
      <charset val="204"/>
    </font>
    <font>
      <b/>
      <i/>
      <sz val="11"/>
      <name val="Calibri"/>
      <family val="2"/>
      <charset val="204"/>
      <scheme val="minor"/>
    </font>
    <font>
      <sz val="10"/>
      <color theme="1"/>
      <name val="Arial"/>
      <family val="2"/>
      <charset val="204"/>
    </font>
  </fonts>
  <fills count="34">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style="thin">
        <color indexed="64"/>
      </bottom>
      <diagonal/>
    </border>
  </borders>
  <cellStyleXfs count="51">
    <xf numFmtId="0" fontId="0" fillId="0" borderId="0"/>
    <xf numFmtId="0" fontId="2" fillId="0" borderId="0"/>
    <xf numFmtId="0" fontId="3" fillId="0" borderId="0"/>
    <xf numFmtId="0" fontId="9" fillId="0" borderId="0"/>
    <xf numFmtId="0" fontId="9" fillId="0" borderId="0"/>
    <xf numFmtId="0" fontId="9" fillId="0" borderId="0"/>
    <xf numFmtId="0" fontId="9" fillId="0" borderId="0"/>
    <xf numFmtId="0" fontId="9" fillId="0" borderId="0"/>
    <xf numFmtId="0" fontId="9" fillId="0" borderId="0"/>
    <xf numFmtId="0" fontId="11" fillId="0" borderId="0" applyNumberFormat="0" applyFill="0" applyBorder="0" applyAlignment="0" applyProtection="0"/>
    <xf numFmtId="0" fontId="12" fillId="0" borderId="6" applyNumberFormat="0" applyFill="0" applyAlignment="0" applyProtection="0"/>
    <xf numFmtId="0" fontId="13" fillId="0" borderId="7" applyNumberFormat="0" applyFill="0" applyAlignment="0" applyProtection="0"/>
    <xf numFmtId="0" fontId="14" fillId="0" borderId="8" applyNumberFormat="0" applyFill="0" applyAlignment="0" applyProtection="0"/>
    <xf numFmtId="0" fontId="14" fillId="0" borderId="0" applyNumberFormat="0" applyFill="0" applyBorder="0" applyAlignment="0" applyProtection="0"/>
    <xf numFmtId="0" fontId="15" fillId="3" borderId="0" applyNumberFormat="0" applyBorder="0" applyAlignment="0" applyProtection="0"/>
    <xf numFmtId="0" fontId="16" fillId="4" borderId="0" applyNumberFormat="0" applyBorder="0" applyAlignment="0" applyProtection="0"/>
    <xf numFmtId="0" fontId="17" fillId="5" borderId="0" applyNumberFormat="0" applyBorder="0" applyAlignment="0" applyProtection="0"/>
    <xf numFmtId="0" fontId="18" fillId="6" borderId="9" applyNumberFormat="0" applyAlignment="0" applyProtection="0"/>
    <xf numFmtId="0" fontId="19" fillId="7" borderId="10" applyNumberFormat="0" applyAlignment="0" applyProtection="0"/>
    <xf numFmtId="0" fontId="20" fillId="7" borderId="9" applyNumberFormat="0" applyAlignment="0" applyProtection="0"/>
    <xf numFmtId="0" fontId="21" fillId="0" borderId="11" applyNumberFormat="0" applyFill="0" applyAlignment="0" applyProtection="0"/>
    <xf numFmtId="0" fontId="22" fillId="8" borderId="12" applyNumberFormat="0" applyAlignment="0" applyProtection="0"/>
    <xf numFmtId="0" fontId="10" fillId="0" borderId="0" applyNumberFormat="0" applyFill="0" applyBorder="0" applyAlignment="0" applyProtection="0"/>
    <xf numFmtId="0" fontId="9" fillId="9" borderId="13" applyNumberFormat="0" applyFont="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25" fillId="13" borderId="0" applyNumberFormat="0" applyBorder="0" applyAlignment="0" applyProtection="0"/>
    <xf numFmtId="0" fontId="25"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25" fillId="17" borderId="0" applyNumberFormat="0" applyBorder="0" applyAlignment="0" applyProtection="0"/>
    <xf numFmtId="0" fontId="25"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25" fillId="21" borderId="0" applyNumberFormat="0" applyBorder="0" applyAlignment="0" applyProtection="0"/>
    <xf numFmtId="0" fontId="25"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25" fillId="25" borderId="0" applyNumberFormat="0" applyBorder="0" applyAlignment="0" applyProtection="0"/>
    <xf numFmtId="0" fontId="25"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25" fillId="29" borderId="0" applyNumberFormat="0" applyBorder="0" applyAlignment="0" applyProtection="0"/>
    <xf numFmtId="0" fontId="25"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25" fillId="33" borderId="0" applyNumberFormat="0" applyBorder="0" applyAlignment="0" applyProtection="0"/>
    <xf numFmtId="0" fontId="26" fillId="0" borderId="0"/>
  </cellStyleXfs>
  <cellXfs count="47">
    <xf numFmtId="0" fontId="0" fillId="0" borderId="0" xfId="0"/>
    <xf numFmtId="49" fontId="5" fillId="2" borderId="1" xfId="0" applyNumberFormat="1" applyFont="1" applyFill="1" applyBorder="1" applyAlignment="1">
      <alignment horizontal="right" vertical="center" wrapText="1"/>
    </xf>
    <xf numFmtId="164" fontId="5"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right" vertical="center" wrapText="1"/>
    </xf>
    <xf numFmtId="165" fontId="4" fillId="2" borderId="1" xfId="0" applyNumberFormat="1" applyFont="1" applyFill="1" applyBorder="1" applyAlignment="1">
      <alignment horizontal="right" vertical="center" wrapText="1"/>
    </xf>
    <xf numFmtId="49" fontId="4" fillId="2" borderId="1" xfId="1" applyNumberFormat="1" applyFont="1" applyFill="1" applyBorder="1" applyAlignment="1">
      <alignment horizontal="right" vertical="center" wrapText="1"/>
    </xf>
    <xf numFmtId="0" fontId="7" fillId="2" borderId="0" xfId="0" applyFont="1" applyFill="1"/>
    <xf numFmtId="49" fontId="8" fillId="2" borderId="1" xfId="0" applyNumberFormat="1" applyFont="1" applyFill="1" applyBorder="1" applyAlignment="1">
      <alignment horizontal="right" vertical="center" wrapText="1"/>
    </xf>
    <xf numFmtId="164" fontId="8" fillId="2" borderId="1" xfId="0" applyNumberFormat="1" applyFont="1" applyFill="1" applyBorder="1" applyAlignment="1">
      <alignment horizontal="right" vertical="center" wrapText="1"/>
    </xf>
    <xf numFmtId="165" fontId="5" fillId="2" borderId="1" xfId="0" applyNumberFormat="1" applyFont="1" applyFill="1" applyBorder="1" applyAlignment="1">
      <alignment horizontal="right" vertical="center" wrapText="1"/>
    </xf>
    <xf numFmtId="0" fontId="6" fillId="2" borderId="0" xfId="0" applyFont="1" applyFill="1"/>
    <xf numFmtId="1" fontId="4" fillId="2" borderId="1" xfId="0" applyNumberFormat="1" applyFont="1" applyFill="1" applyBorder="1" applyAlignment="1">
      <alignment horizontal="right" vertical="center" wrapText="1"/>
    </xf>
    <xf numFmtId="0" fontId="3" fillId="2" borderId="0" xfId="0" applyFont="1" applyFill="1" applyAlignment="1">
      <alignment horizontal="center" vertical="center"/>
    </xf>
    <xf numFmtId="49" fontId="4" fillId="2" borderId="1" xfId="0" applyNumberFormat="1" applyFont="1" applyFill="1" applyBorder="1" applyAlignment="1">
      <alignment horizontal="right" vertical="center" wrapText="1"/>
    </xf>
    <xf numFmtId="1" fontId="4" fillId="2" borderId="15" xfId="0" applyNumberFormat="1" applyFont="1" applyFill="1" applyBorder="1" applyAlignment="1">
      <alignment horizontal="left" vertical="center" wrapText="1"/>
    </xf>
    <xf numFmtId="1" fontId="5" fillId="2" borderId="1" xfId="0" applyNumberFormat="1" applyFont="1" applyFill="1" applyBorder="1" applyAlignment="1">
      <alignment horizontal="left" vertical="center" wrapText="1"/>
    </xf>
    <xf numFmtId="1" fontId="4" fillId="2" borderId="1" xfId="0" applyNumberFormat="1" applyFont="1" applyFill="1" applyBorder="1" applyAlignment="1">
      <alignment horizontal="left" vertical="center" wrapText="1"/>
    </xf>
    <xf numFmtId="0" fontId="4" fillId="2" borderId="1" xfId="0" applyFont="1" applyFill="1" applyBorder="1" applyAlignment="1">
      <alignment vertical="center" wrapText="1"/>
    </xf>
    <xf numFmtId="2" fontId="4" fillId="2" borderId="1" xfId="2" applyNumberFormat="1" applyFont="1" applyFill="1" applyBorder="1" applyAlignment="1" applyProtection="1">
      <alignment horizontal="left" vertical="center" wrapText="1"/>
      <protection hidden="1"/>
    </xf>
    <xf numFmtId="0" fontId="4" fillId="2" borderId="1" xfId="1" applyFont="1" applyFill="1" applyBorder="1" applyAlignment="1">
      <alignment vertical="center" wrapText="1"/>
    </xf>
    <xf numFmtId="0" fontId="4" fillId="2" borderId="5" xfId="1" applyFont="1" applyFill="1" applyBorder="1" applyAlignment="1">
      <alignment wrapText="1"/>
    </xf>
    <xf numFmtId="0" fontId="4" fillId="2" borderId="0" xfId="1" applyFont="1" applyFill="1" applyAlignment="1">
      <alignment wrapText="1"/>
    </xf>
    <xf numFmtId="165" fontId="4" fillId="2" borderId="1" xfId="0" applyNumberFormat="1" applyFont="1" applyFill="1" applyBorder="1" applyAlignment="1">
      <alignment horizontal="left" vertical="center" wrapText="1"/>
    </xf>
    <xf numFmtId="0" fontId="5" fillId="2" borderId="1" xfId="0" applyFont="1" applyFill="1" applyBorder="1" applyAlignment="1">
      <alignment vertical="center" wrapText="1"/>
    </xf>
    <xf numFmtId="1" fontId="5" fillId="2" borderId="1" xfId="0" applyNumberFormat="1" applyFont="1" applyFill="1" applyBorder="1" applyAlignment="1">
      <alignment vertical="center" wrapText="1"/>
    </xf>
    <xf numFmtId="1" fontId="4" fillId="2" borderId="1" xfId="0" applyNumberFormat="1" applyFont="1" applyFill="1" applyBorder="1" applyAlignment="1">
      <alignment vertical="center" wrapText="1"/>
    </xf>
    <xf numFmtId="1" fontId="4" fillId="2" borderId="1" xfId="1" applyNumberFormat="1" applyFont="1" applyFill="1" applyBorder="1" applyAlignment="1">
      <alignment vertical="center" wrapText="1"/>
    </xf>
    <xf numFmtId="1" fontId="4" fillId="2" borderId="1" xfId="1" applyNumberFormat="1" applyFont="1" applyFill="1" applyBorder="1" applyAlignment="1">
      <alignment horizontal="left" vertical="center" wrapText="1"/>
    </xf>
    <xf numFmtId="1" fontId="8" fillId="2" borderId="1" xfId="1" applyNumberFormat="1" applyFont="1" applyFill="1" applyBorder="1" applyAlignment="1">
      <alignment horizontal="left" vertical="center" wrapText="1"/>
    </xf>
    <xf numFmtId="0" fontId="4" fillId="2" borderId="2" xfId="0" applyFont="1" applyFill="1" applyBorder="1" applyAlignment="1">
      <alignment vertical="center" wrapText="1"/>
    </xf>
    <xf numFmtId="0" fontId="4" fillId="2" borderId="0" xfId="0" applyFont="1" applyFill="1"/>
    <xf numFmtId="165" fontId="4" fillId="2" borderId="1" xfId="0" applyNumberFormat="1" applyFont="1" applyFill="1" applyBorder="1" applyAlignment="1">
      <alignment vertical="center" wrapText="1"/>
    </xf>
    <xf numFmtId="1" fontId="4" fillId="2" borderId="1" xfId="1" applyNumberFormat="1" applyFont="1" applyFill="1" applyBorder="1" applyAlignment="1">
      <alignment horizontal="right" vertical="center" wrapText="1"/>
    </xf>
    <xf numFmtId="164" fontId="7" fillId="2" borderId="0" xfId="0" applyNumberFormat="1" applyFont="1" applyFill="1"/>
    <xf numFmtId="49" fontId="8" fillId="2" borderId="1" xfId="1" applyNumberFormat="1" applyFont="1" applyFill="1" applyBorder="1" applyAlignment="1">
      <alignment horizontal="right" vertical="center" wrapText="1"/>
    </xf>
    <xf numFmtId="0" fontId="27" fillId="2" borderId="0" xfId="0" applyFont="1" applyFill="1"/>
    <xf numFmtId="0" fontId="4" fillId="2" borderId="0" xfId="0" applyFont="1" applyFill="1" applyAlignment="1">
      <alignment horizontal="right" wrapText="1"/>
    </xf>
    <xf numFmtId="0" fontId="4" fillId="2" borderId="0" xfId="0" applyFont="1" applyFill="1" applyAlignment="1">
      <alignment horizontal="right"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right" vertical="center" wrapText="1"/>
    </xf>
    <xf numFmtId="0" fontId="4" fillId="2" borderId="1" xfId="0" applyFont="1" applyFill="1" applyBorder="1" applyAlignment="1">
      <alignment horizontal="right" vertical="center" textRotation="90" wrapText="1"/>
    </xf>
    <xf numFmtId="0" fontId="28" fillId="2" borderId="3" xfId="0" applyFont="1" applyFill="1" applyBorder="1" applyAlignment="1">
      <alignment horizontal="center" vertical="center" wrapText="1"/>
    </xf>
    <xf numFmtId="0" fontId="28" fillId="2" borderId="4" xfId="0" applyFont="1" applyFill="1" applyBorder="1" applyAlignment="1">
      <alignment horizontal="center" vertical="center" wrapText="1"/>
    </xf>
    <xf numFmtId="0" fontId="4" fillId="2" borderId="2" xfId="0" applyFont="1" applyFill="1" applyBorder="1" applyAlignment="1">
      <alignment horizontal="right" vertical="center" wrapText="1"/>
    </xf>
    <xf numFmtId="0" fontId="0" fillId="0" borderId="2" xfId="0" applyBorder="1" applyAlignment="1">
      <alignment horizontal="right"/>
    </xf>
    <xf numFmtId="0" fontId="5" fillId="2" borderId="0" xfId="0" applyFont="1" applyFill="1" applyAlignment="1">
      <alignment horizontal="center" vertical="center" wrapText="1"/>
    </xf>
    <xf numFmtId="0" fontId="0" fillId="0" borderId="0" xfId="0" applyAlignment="1">
      <alignment wrapText="1"/>
    </xf>
  </cellXfs>
  <cellStyles count="51">
    <cellStyle name="20% - Акцент1" xfId="27" builtinId="30" customBuiltin="1"/>
    <cellStyle name="20% - Акцент2" xfId="31" builtinId="34" customBuiltin="1"/>
    <cellStyle name="20% - Акцент3" xfId="35" builtinId="38" customBuiltin="1"/>
    <cellStyle name="20% - Акцент4" xfId="39" builtinId="42" customBuiltin="1"/>
    <cellStyle name="20% - Акцент5" xfId="43" builtinId="46" customBuiltin="1"/>
    <cellStyle name="20% - Акцент6" xfId="47" builtinId="50" customBuiltin="1"/>
    <cellStyle name="40% - Акцент1" xfId="28" builtinId="31" customBuiltin="1"/>
    <cellStyle name="40% - Акцент2" xfId="32" builtinId="35" customBuiltin="1"/>
    <cellStyle name="40% - Акцент3" xfId="36" builtinId="39" customBuiltin="1"/>
    <cellStyle name="40% - Акцент4" xfId="40" builtinId="43" customBuiltin="1"/>
    <cellStyle name="40% - Акцент5" xfId="44" builtinId="47" customBuiltin="1"/>
    <cellStyle name="40% - Акцент6" xfId="48" builtinId="51" customBuiltin="1"/>
    <cellStyle name="60% - Акцент1" xfId="29" builtinId="32" customBuiltin="1"/>
    <cellStyle name="60% - Акцент2" xfId="33" builtinId="36" customBuiltin="1"/>
    <cellStyle name="60% - Акцент3" xfId="37" builtinId="40" customBuiltin="1"/>
    <cellStyle name="60% - Акцент4" xfId="41" builtinId="44" customBuiltin="1"/>
    <cellStyle name="60% - Акцент5" xfId="45" builtinId="48" customBuiltin="1"/>
    <cellStyle name="60% - Акцент6" xfId="49" builtinId="52" customBuiltin="1"/>
    <cellStyle name="Акцент1" xfId="26" builtinId="29" customBuiltin="1"/>
    <cellStyle name="Акцент2" xfId="30" builtinId="33" customBuiltin="1"/>
    <cellStyle name="Акцент3" xfId="34" builtinId="37" customBuiltin="1"/>
    <cellStyle name="Акцент4" xfId="38" builtinId="41" customBuiltin="1"/>
    <cellStyle name="Акцент5" xfId="42" builtinId="45" customBuiltin="1"/>
    <cellStyle name="Акцент6" xfId="46" builtinId="49" customBuiltin="1"/>
    <cellStyle name="Ввод " xfId="17" builtinId="20" customBuiltin="1"/>
    <cellStyle name="Вывод" xfId="18" builtinId="21" customBuiltin="1"/>
    <cellStyle name="Вычисление" xfId="19" builtinId="22" customBuiltin="1"/>
    <cellStyle name="Заголовок 1" xfId="10" builtinId="16" customBuiltin="1"/>
    <cellStyle name="Заголовок 2" xfId="11" builtinId="17" customBuiltin="1"/>
    <cellStyle name="Заголовок 3" xfId="12" builtinId="18" customBuiltin="1"/>
    <cellStyle name="Заголовок 4" xfId="13" builtinId="19" customBuiltin="1"/>
    <cellStyle name="Итог" xfId="25" builtinId="25" customBuiltin="1"/>
    <cellStyle name="Контрольная ячейка" xfId="21" builtinId="23" customBuiltin="1"/>
    <cellStyle name="Название" xfId="9" builtinId="15" customBuiltin="1"/>
    <cellStyle name="Нейтральный" xfId="16" builtinId="28" customBuiltin="1"/>
    <cellStyle name="Обычный" xfId="0" builtinId="0"/>
    <cellStyle name="Обычный 10" xfId="50"/>
    <cellStyle name="Обычный 2" xfId="2"/>
    <cellStyle name="Обычный 3" xfId="1"/>
    <cellStyle name="Обычный 4" xfId="3"/>
    <cellStyle name="Обычный 5" xfId="4"/>
    <cellStyle name="Обычный 6" xfId="5"/>
    <cellStyle name="Обычный 7" xfId="6"/>
    <cellStyle name="Обычный 8" xfId="7"/>
    <cellStyle name="Обычный 9" xfId="8"/>
    <cellStyle name="Плохой" xfId="15" builtinId="27" customBuiltin="1"/>
    <cellStyle name="Пояснение" xfId="24" builtinId="53" customBuiltin="1"/>
    <cellStyle name="Примечание" xfId="23" builtinId="10" customBuiltin="1"/>
    <cellStyle name="Связанная ячейка" xfId="20" builtinId="24" customBuiltin="1"/>
    <cellStyle name="Текст предупреждения" xfId="22" builtinId="11" customBuiltin="1"/>
    <cellStyle name="Хороший" xfId="14" builtinId="26" customBuiltin="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518"/>
  <sheetViews>
    <sheetView tabSelected="1" view="pageBreakPreview" topLeftCell="A175" zoomScale="80" zoomScaleNormal="80" zoomScaleSheetLayoutView="80" workbookViewId="0">
      <selection activeCell="R407" sqref="R407"/>
    </sheetView>
  </sheetViews>
  <sheetFormatPr defaultColWidth="9.140625" defaultRowHeight="15.75" x14ac:dyDescent="0.25"/>
  <cols>
    <col min="1" max="1" width="39.140625" style="30" customWidth="1"/>
    <col min="2" max="2" width="4.42578125" style="6" customWidth="1"/>
    <col min="3" max="3" width="3.7109375" style="6" customWidth="1"/>
    <col min="4" max="4" width="5.28515625" style="6" customWidth="1"/>
    <col min="5" max="5" width="7.140625" style="6" customWidth="1"/>
    <col min="6" max="6" width="6" style="6" customWidth="1"/>
    <col min="7" max="7" width="4.5703125" style="6" customWidth="1"/>
    <col min="8" max="8" width="6" style="6" customWidth="1"/>
    <col min="9" max="9" width="11.85546875" style="6" customWidth="1"/>
    <col min="10" max="10" width="12.140625" style="10" customWidth="1"/>
    <col min="11" max="11" width="8.28515625" style="12" customWidth="1"/>
    <col min="12" max="16384" width="9.140625" style="6"/>
  </cols>
  <sheetData>
    <row r="1" spans="1:11" ht="99.75" customHeight="1" x14ac:dyDescent="0.25">
      <c r="F1" s="36"/>
      <c r="G1" s="36"/>
      <c r="H1" s="36"/>
      <c r="I1" s="37" t="s">
        <v>456</v>
      </c>
      <c r="J1" s="37"/>
      <c r="K1" s="37"/>
    </row>
    <row r="2" spans="1:11" ht="91.5" customHeight="1" x14ac:dyDescent="0.25">
      <c r="A2" s="45" t="s">
        <v>457</v>
      </c>
      <c r="B2" s="45"/>
      <c r="C2" s="45"/>
      <c r="D2" s="45"/>
      <c r="E2" s="45"/>
      <c r="F2" s="45"/>
      <c r="G2" s="45"/>
      <c r="H2" s="45"/>
      <c r="I2" s="45"/>
      <c r="J2" s="46"/>
      <c r="K2" s="46"/>
    </row>
    <row r="3" spans="1:11" ht="15" x14ac:dyDescent="0.25">
      <c r="A3" s="29"/>
      <c r="B3" s="29"/>
      <c r="C3" s="29"/>
      <c r="D3" s="29"/>
      <c r="E3" s="29"/>
      <c r="F3" s="29"/>
      <c r="G3" s="29"/>
      <c r="H3" s="29"/>
      <c r="I3" s="43" t="s">
        <v>250</v>
      </c>
      <c r="J3" s="44"/>
      <c r="K3" s="44"/>
    </row>
    <row r="4" spans="1:11" ht="15" x14ac:dyDescent="0.25">
      <c r="A4" s="38" t="s">
        <v>12</v>
      </c>
      <c r="B4" s="39" t="s">
        <v>13</v>
      </c>
      <c r="C4" s="39"/>
      <c r="D4" s="39"/>
      <c r="E4" s="39"/>
      <c r="F4" s="40" t="s">
        <v>14</v>
      </c>
      <c r="G4" s="40" t="s">
        <v>15</v>
      </c>
      <c r="H4" s="40" t="s">
        <v>16</v>
      </c>
      <c r="I4" s="41" t="s">
        <v>453</v>
      </c>
      <c r="J4" s="41" t="s">
        <v>454</v>
      </c>
      <c r="K4" s="41" t="s">
        <v>455</v>
      </c>
    </row>
    <row r="5" spans="1:11" ht="68.25" customHeight="1" x14ac:dyDescent="0.25">
      <c r="A5" s="38"/>
      <c r="B5" s="39"/>
      <c r="C5" s="39"/>
      <c r="D5" s="39"/>
      <c r="E5" s="39"/>
      <c r="F5" s="40"/>
      <c r="G5" s="40"/>
      <c r="H5" s="40"/>
      <c r="I5" s="42"/>
      <c r="J5" s="42"/>
      <c r="K5" s="42"/>
    </row>
    <row r="6" spans="1:11" ht="63" x14ac:dyDescent="0.25">
      <c r="A6" s="15" t="s">
        <v>39</v>
      </c>
      <c r="B6" s="1" t="s">
        <v>1</v>
      </c>
      <c r="C6" s="1" t="s">
        <v>2</v>
      </c>
      <c r="D6" s="1" t="s">
        <v>54</v>
      </c>
      <c r="E6" s="1" t="s">
        <v>59</v>
      </c>
      <c r="F6" s="1"/>
      <c r="G6" s="1"/>
      <c r="H6" s="1"/>
      <c r="I6" s="2">
        <f t="shared" ref="I6:J6" si="0">I7+I23+I46+I58+I70+I73+I81+I84</f>
        <v>281138.7</v>
      </c>
      <c r="J6" s="2">
        <f t="shared" si="0"/>
        <v>260412.40000000002</v>
      </c>
      <c r="K6" s="2">
        <f>J6/I6*100</f>
        <v>92.627731436476026</v>
      </c>
    </row>
    <row r="7" spans="1:11" ht="30" x14ac:dyDescent="0.25">
      <c r="A7" s="16" t="s">
        <v>186</v>
      </c>
      <c r="B7" s="13" t="s">
        <v>1</v>
      </c>
      <c r="C7" s="13" t="s">
        <v>3</v>
      </c>
      <c r="D7" s="13" t="s">
        <v>54</v>
      </c>
      <c r="E7" s="13" t="s">
        <v>59</v>
      </c>
      <c r="F7" s="13"/>
      <c r="G7" s="13"/>
      <c r="H7" s="13"/>
      <c r="I7" s="3">
        <f>I8+I16+I19</f>
        <v>57697.1</v>
      </c>
      <c r="J7" s="3">
        <f>J8+J16+J19</f>
        <v>56524.600000000006</v>
      </c>
      <c r="K7" s="3">
        <f t="shared" ref="K7:K70" si="1">J7/I7*100</f>
        <v>97.967835471800157</v>
      </c>
    </row>
    <row r="8" spans="1:11" ht="60" x14ac:dyDescent="0.25">
      <c r="A8" s="16" t="s">
        <v>55</v>
      </c>
      <c r="B8" s="13" t="s">
        <v>1</v>
      </c>
      <c r="C8" s="13" t="s">
        <v>3</v>
      </c>
      <c r="D8" s="13" t="s">
        <v>1</v>
      </c>
      <c r="E8" s="13" t="s">
        <v>59</v>
      </c>
      <c r="F8" s="13"/>
      <c r="G8" s="13"/>
      <c r="H8" s="13"/>
      <c r="I8" s="3">
        <f>I9+I13</f>
        <v>53781.7</v>
      </c>
      <c r="J8" s="3">
        <f>J9+J13</f>
        <v>52783.000000000007</v>
      </c>
      <c r="K8" s="3">
        <f t="shared" si="1"/>
        <v>98.143048657814845</v>
      </c>
    </row>
    <row r="9" spans="1:11" ht="45" x14ac:dyDescent="0.25">
      <c r="A9" s="16" t="s">
        <v>56</v>
      </c>
      <c r="B9" s="13" t="s">
        <v>1</v>
      </c>
      <c r="C9" s="13" t="s">
        <v>3</v>
      </c>
      <c r="D9" s="13" t="s">
        <v>1</v>
      </c>
      <c r="E9" s="13" t="s">
        <v>57</v>
      </c>
      <c r="F9" s="13"/>
      <c r="G9" s="13"/>
      <c r="H9" s="13"/>
      <c r="I9" s="3">
        <f>I10+I11+I12</f>
        <v>16859.900000000001</v>
      </c>
      <c r="J9" s="3">
        <f>J10+J11+J12</f>
        <v>16093.4</v>
      </c>
      <c r="K9" s="3">
        <f t="shared" si="1"/>
        <v>95.453709689855799</v>
      </c>
    </row>
    <row r="10" spans="1:11" ht="120" x14ac:dyDescent="0.25">
      <c r="A10" s="17" t="s">
        <v>244</v>
      </c>
      <c r="B10" s="13" t="s">
        <v>1</v>
      </c>
      <c r="C10" s="13" t="s">
        <v>3</v>
      </c>
      <c r="D10" s="13" t="s">
        <v>1</v>
      </c>
      <c r="E10" s="13" t="s">
        <v>57</v>
      </c>
      <c r="F10" s="13" t="s">
        <v>245</v>
      </c>
      <c r="G10" s="13" t="s">
        <v>0</v>
      </c>
      <c r="H10" s="13" t="s">
        <v>1</v>
      </c>
      <c r="I10" s="3">
        <v>3823.4</v>
      </c>
      <c r="J10" s="3">
        <v>3780.5</v>
      </c>
      <c r="K10" s="3">
        <f t="shared" si="1"/>
        <v>98.877962023330014</v>
      </c>
    </row>
    <row r="11" spans="1:11" ht="45" x14ac:dyDescent="0.25">
      <c r="A11" s="17" t="s">
        <v>4</v>
      </c>
      <c r="B11" s="13" t="s">
        <v>1</v>
      </c>
      <c r="C11" s="13" t="s">
        <v>3</v>
      </c>
      <c r="D11" s="13" t="s">
        <v>1</v>
      </c>
      <c r="E11" s="13" t="s">
        <v>57</v>
      </c>
      <c r="F11" s="13" t="s">
        <v>5</v>
      </c>
      <c r="G11" s="13" t="s">
        <v>0</v>
      </c>
      <c r="H11" s="13" t="s">
        <v>1</v>
      </c>
      <c r="I11" s="3">
        <v>12949.1</v>
      </c>
      <c r="J11" s="3">
        <v>12225.5</v>
      </c>
      <c r="K11" s="3">
        <f t="shared" si="1"/>
        <v>94.411966854839321</v>
      </c>
    </row>
    <row r="12" spans="1:11" ht="15" x14ac:dyDescent="0.25">
      <c r="A12" s="17" t="s">
        <v>6</v>
      </c>
      <c r="B12" s="13" t="s">
        <v>1</v>
      </c>
      <c r="C12" s="13" t="s">
        <v>3</v>
      </c>
      <c r="D12" s="13" t="s">
        <v>1</v>
      </c>
      <c r="E12" s="13" t="s">
        <v>57</v>
      </c>
      <c r="F12" s="13" t="s">
        <v>243</v>
      </c>
      <c r="G12" s="13" t="s">
        <v>0</v>
      </c>
      <c r="H12" s="13" t="s">
        <v>1</v>
      </c>
      <c r="I12" s="3">
        <v>87.4</v>
      </c>
      <c r="J12" s="3">
        <v>87.4</v>
      </c>
      <c r="K12" s="3">
        <f t="shared" si="1"/>
        <v>100</v>
      </c>
    </row>
    <row r="13" spans="1:11" ht="45" x14ac:dyDescent="0.25">
      <c r="A13" s="16" t="s">
        <v>70</v>
      </c>
      <c r="B13" s="13" t="s">
        <v>1</v>
      </c>
      <c r="C13" s="13" t="s">
        <v>3</v>
      </c>
      <c r="D13" s="13" t="s">
        <v>1</v>
      </c>
      <c r="E13" s="13" t="s">
        <v>80</v>
      </c>
      <c r="F13" s="13"/>
      <c r="G13" s="13"/>
      <c r="H13" s="13"/>
      <c r="I13" s="3">
        <f>I14+I15</f>
        <v>36921.799999999996</v>
      </c>
      <c r="J13" s="3">
        <f>J14+J15</f>
        <v>36689.600000000006</v>
      </c>
      <c r="K13" s="3">
        <f t="shared" si="1"/>
        <v>99.371103250654116</v>
      </c>
    </row>
    <row r="14" spans="1:11" ht="120" x14ac:dyDescent="0.25">
      <c r="A14" s="17" t="s">
        <v>244</v>
      </c>
      <c r="B14" s="13" t="s">
        <v>1</v>
      </c>
      <c r="C14" s="13" t="s">
        <v>3</v>
      </c>
      <c r="D14" s="13" t="s">
        <v>1</v>
      </c>
      <c r="E14" s="13" t="s">
        <v>80</v>
      </c>
      <c r="F14" s="13" t="s">
        <v>245</v>
      </c>
      <c r="G14" s="13" t="s">
        <v>0</v>
      </c>
      <c r="H14" s="13" t="s">
        <v>1</v>
      </c>
      <c r="I14" s="3">
        <v>34209.1</v>
      </c>
      <c r="J14" s="3">
        <v>33991.800000000003</v>
      </c>
      <c r="K14" s="3">
        <f t="shared" si="1"/>
        <v>99.364788901198821</v>
      </c>
    </row>
    <row r="15" spans="1:11" ht="45" x14ac:dyDescent="0.25">
      <c r="A15" s="17" t="s">
        <v>4</v>
      </c>
      <c r="B15" s="13" t="s">
        <v>1</v>
      </c>
      <c r="C15" s="13" t="s">
        <v>3</v>
      </c>
      <c r="D15" s="13" t="s">
        <v>1</v>
      </c>
      <c r="E15" s="13" t="s">
        <v>80</v>
      </c>
      <c r="F15" s="13" t="s">
        <v>5</v>
      </c>
      <c r="G15" s="13" t="s">
        <v>0</v>
      </c>
      <c r="H15" s="13" t="s">
        <v>1</v>
      </c>
      <c r="I15" s="3">
        <v>2712.7</v>
      </c>
      <c r="J15" s="3">
        <v>2697.8</v>
      </c>
      <c r="K15" s="3">
        <f t="shared" si="1"/>
        <v>99.450731743281622</v>
      </c>
    </row>
    <row r="16" spans="1:11" ht="60" x14ac:dyDescent="0.25">
      <c r="A16" s="16" t="s">
        <v>58</v>
      </c>
      <c r="B16" s="13" t="s">
        <v>1</v>
      </c>
      <c r="C16" s="13" t="s">
        <v>3</v>
      </c>
      <c r="D16" s="13" t="s">
        <v>7</v>
      </c>
      <c r="E16" s="13" t="s">
        <v>59</v>
      </c>
      <c r="F16" s="13"/>
      <c r="G16" s="13"/>
      <c r="H16" s="13"/>
      <c r="I16" s="3">
        <f>I17</f>
        <v>2261</v>
      </c>
      <c r="J16" s="3">
        <f>J17</f>
        <v>2114.1</v>
      </c>
      <c r="K16" s="3">
        <f t="shared" si="1"/>
        <v>93.50287483414418</v>
      </c>
    </row>
    <row r="17" spans="1:11" ht="225" x14ac:dyDescent="0.25">
      <c r="A17" s="16" t="s">
        <v>60</v>
      </c>
      <c r="B17" s="13" t="s">
        <v>1</v>
      </c>
      <c r="C17" s="13" t="s">
        <v>3</v>
      </c>
      <c r="D17" s="13" t="s">
        <v>7</v>
      </c>
      <c r="E17" s="13" t="s">
        <v>71</v>
      </c>
      <c r="F17" s="13"/>
      <c r="G17" s="13"/>
      <c r="H17" s="13"/>
      <c r="I17" s="3">
        <f>I18</f>
        <v>2261</v>
      </c>
      <c r="J17" s="3">
        <f>J18</f>
        <v>2114.1</v>
      </c>
      <c r="K17" s="3">
        <f t="shared" si="1"/>
        <v>93.50287483414418</v>
      </c>
    </row>
    <row r="18" spans="1:11" ht="30" x14ac:dyDescent="0.25">
      <c r="A18" s="17" t="s">
        <v>239</v>
      </c>
      <c r="B18" s="13" t="s">
        <v>1</v>
      </c>
      <c r="C18" s="13" t="s">
        <v>3</v>
      </c>
      <c r="D18" s="13" t="s">
        <v>7</v>
      </c>
      <c r="E18" s="13" t="s">
        <v>71</v>
      </c>
      <c r="F18" s="13" t="s">
        <v>240</v>
      </c>
      <c r="G18" s="13" t="s">
        <v>20</v>
      </c>
      <c r="H18" s="13" t="s">
        <v>21</v>
      </c>
      <c r="I18" s="3">
        <v>2261</v>
      </c>
      <c r="J18" s="3">
        <v>2114.1</v>
      </c>
      <c r="K18" s="3">
        <f t="shared" si="1"/>
        <v>93.50287483414418</v>
      </c>
    </row>
    <row r="19" spans="1:11" ht="60" x14ac:dyDescent="0.25">
      <c r="A19" s="16" t="s">
        <v>61</v>
      </c>
      <c r="B19" s="13" t="s">
        <v>1</v>
      </c>
      <c r="C19" s="13" t="s">
        <v>3</v>
      </c>
      <c r="D19" s="13" t="s">
        <v>24</v>
      </c>
      <c r="E19" s="13" t="s">
        <v>59</v>
      </c>
      <c r="F19" s="13"/>
      <c r="G19" s="13"/>
      <c r="H19" s="13"/>
      <c r="I19" s="3">
        <f>I20</f>
        <v>1654.4</v>
      </c>
      <c r="J19" s="3">
        <f>J20</f>
        <v>1627.5</v>
      </c>
      <c r="K19" s="3">
        <f t="shared" si="1"/>
        <v>98.374032882011591</v>
      </c>
    </row>
    <row r="20" spans="1:11" ht="90" x14ac:dyDescent="0.25">
      <c r="A20" s="16" t="s">
        <v>389</v>
      </c>
      <c r="B20" s="13" t="s">
        <v>1</v>
      </c>
      <c r="C20" s="13" t="s">
        <v>3</v>
      </c>
      <c r="D20" s="13" t="s">
        <v>24</v>
      </c>
      <c r="E20" s="13" t="s">
        <v>72</v>
      </c>
      <c r="F20" s="13"/>
      <c r="G20" s="13"/>
      <c r="H20" s="13"/>
      <c r="I20" s="3">
        <f>I21+I22</f>
        <v>1654.4</v>
      </c>
      <c r="J20" s="3">
        <f>J21+J22</f>
        <v>1627.5</v>
      </c>
      <c r="K20" s="3">
        <f t="shared" si="1"/>
        <v>98.374032882011591</v>
      </c>
    </row>
    <row r="21" spans="1:11" ht="120" x14ac:dyDescent="0.25">
      <c r="A21" s="17" t="s">
        <v>244</v>
      </c>
      <c r="B21" s="13" t="s">
        <v>1</v>
      </c>
      <c r="C21" s="13" t="s">
        <v>3</v>
      </c>
      <c r="D21" s="13" t="s">
        <v>24</v>
      </c>
      <c r="E21" s="13" t="s">
        <v>72</v>
      </c>
      <c r="F21" s="13" t="s">
        <v>245</v>
      </c>
      <c r="G21" s="13" t="s">
        <v>0</v>
      </c>
      <c r="H21" s="13" t="s">
        <v>1</v>
      </c>
      <c r="I21" s="3">
        <v>730.6</v>
      </c>
      <c r="J21" s="3">
        <v>703.7</v>
      </c>
      <c r="K21" s="3">
        <f t="shared" si="1"/>
        <v>96.318094716671226</v>
      </c>
    </row>
    <row r="22" spans="1:11" ht="30" x14ac:dyDescent="0.25">
      <c r="A22" s="17" t="s">
        <v>239</v>
      </c>
      <c r="B22" s="13" t="s">
        <v>1</v>
      </c>
      <c r="C22" s="13" t="s">
        <v>3</v>
      </c>
      <c r="D22" s="13" t="s">
        <v>24</v>
      </c>
      <c r="E22" s="13" t="s">
        <v>72</v>
      </c>
      <c r="F22" s="13" t="s">
        <v>240</v>
      </c>
      <c r="G22" s="13" t="s">
        <v>0</v>
      </c>
      <c r="H22" s="13" t="s">
        <v>1</v>
      </c>
      <c r="I22" s="3">
        <v>923.8</v>
      </c>
      <c r="J22" s="3">
        <v>923.8</v>
      </c>
      <c r="K22" s="3">
        <f t="shared" si="1"/>
        <v>100</v>
      </c>
    </row>
    <row r="23" spans="1:11" ht="30" x14ac:dyDescent="0.25">
      <c r="A23" s="16" t="s">
        <v>116</v>
      </c>
      <c r="B23" s="13" t="s">
        <v>1</v>
      </c>
      <c r="C23" s="13" t="s">
        <v>8</v>
      </c>
      <c r="D23" s="13" t="s">
        <v>54</v>
      </c>
      <c r="E23" s="13" t="s">
        <v>59</v>
      </c>
      <c r="F23" s="13"/>
      <c r="G23" s="13"/>
      <c r="H23" s="13"/>
      <c r="I23" s="3">
        <f>I24+I37+I41</f>
        <v>153481.1</v>
      </c>
      <c r="J23" s="3">
        <f>J24+J37+J41</f>
        <v>151541.00000000003</v>
      </c>
      <c r="K23" s="3">
        <f t="shared" si="1"/>
        <v>98.735935564704718</v>
      </c>
    </row>
    <row r="24" spans="1:11" ht="45" x14ac:dyDescent="0.25">
      <c r="A24" s="16" t="s">
        <v>62</v>
      </c>
      <c r="B24" s="13" t="s">
        <v>1</v>
      </c>
      <c r="C24" s="13" t="s">
        <v>8</v>
      </c>
      <c r="D24" s="13" t="s">
        <v>1</v>
      </c>
      <c r="E24" s="13" t="s">
        <v>59</v>
      </c>
      <c r="F24" s="13"/>
      <c r="G24" s="13"/>
      <c r="H24" s="13"/>
      <c r="I24" s="3">
        <f>I25+I30</f>
        <v>144143.5</v>
      </c>
      <c r="J24" s="3">
        <f>J25+J30</f>
        <v>142952.6</v>
      </c>
      <c r="K24" s="3">
        <f t="shared" si="1"/>
        <v>99.173809432960908</v>
      </c>
    </row>
    <row r="25" spans="1:11" ht="45" x14ac:dyDescent="0.25">
      <c r="A25" s="16" t="s">
        <v>118</v>
      </c>
      <c r="B25" s="13" t="s">
        <v>1</v>
      </c>
      <c r="C25" s="13" t="s">
        <v>8</v>
      </c>
      <c r="D25" s="13" t="s">
        <v>1</v>
      </c>
      <c r="E25" s="13" t="s">
        <v>57</v>
      </c>
      <c r="F25" s="13"/>
      <c r="G25" s="13"/>
      <c r="H25" s="13"/>
      <c r="I25" s="3">
        <f>SUM(I26:I29)</f>
        <v>22691.100000000006</v>
      </c>
      <c r="J25" s="3">
        <f>SUM(J26:J29)</f>
        <v>21785.600000000002</v>
      </c>
      <c r="K25" s="3">
        <f t="shared" si="1"/>
        <v>96.009448638452938</v>
      </c>
    </row>
    <row r="26" spans="1:11" ht="120" x14ac:dyDescent="0.25">
      <c r="A26" s="17" t="s">
        <v>244</v>
      </c>
      <c r="B26" s="13" t="s">
        <v>1</v>
      </c>
      <c r="C26" s="13" t="s">
        <v>8</v>
      </c>
      <c r="D26" s="13" t="s">
        <v>1</v>
      </c>
      <c r="E26" s="13" t="s">
        <v>57</v>
      </c>
      <c r="F26" s="13" t="s">
        <v>245</v>
      </c>
      <c r="G26" s="13" t="s">
        <v>0</v>
      </c>
      <c r="H26" s="13" t="s">
        <v>7</v>
      </c>
      <c r="I26" s="3">
        <v>40.200000000000003</v>
      </c>
      <c r="J26" s="3">
        <v>40.1</v>
      </c>
      <c r="K26" s="3">
        <f t="shared" si="1"/>
        <v>99.75124378109453</v>
      </c>
    </row>
    <row r="27" spans="1:11" ht="45" x14ac:dyDescent="0.25">
      <c r="A27" s="17" t="s">
        <v>4</v>
      </c>
      <c r="B27" s="13" t="s">
        <v>1</v>
      </c>
      <c r="C27" s="13" t="s">
        <v>8</v>
      </c>
      <c r="D27" s="13" t="s">
        <v>1</v>
      </c>
      <c r="E27" s="13" t="s">
        <v>57</v>
      </c>
      <c r="F27" s="13" t="s">
        <v>5</v>
      </c>
      <c r="G27" s="13" t="s">
        <v>0</v>
      </c>
      <c r="H27" s="13" t="s">
        <v>7</v>
      </c>
      <c r="I27" s="3">
        <v>16726.900000000001</v>
      </c>
      <c r="J27" s="3">
        <v>15825.1</v>
      </c>
      <c r="K27" s="3">
        <f t="shared" si="1"/>
        <v>94.6086842152461</v>
      </c>
    </row>
    <row r="28" spans="1:11" ht="60" x14ac:dyDescent="0.25">
      <c r="A28" s="17" t="s">
        <v>246</v>
      </c>
      <c r="B28" s="13" t="s">
        <v>1</v>
      </c>
      <c r="C28" s="13" t="s">
        <v>8</v>
      </c>
      <c r="D28" s="13" t="s">
        <v>1</v>
      </c>
      <c r="E28" s="13" t="s">
        <v>57</v>
      </c>
      <c r="F28" s="13" t="s">
        <v>220</v>
      </c>
      <c r="G28" s="13" t="s">
        <v>0</v>
      </c>
      <c r="H28" s="13" t="s">
        <v>7</v>
      </c>
      <c r="I28" s="3">
        <v>4588.1000000000004</v>
      </c>
      <c r="J28" s="3">
        <v>4588.1000000000004</v>
      </c>
      <c r="K28" s="3">
        <f t="shared" si="1"/>
        <v>100</v>
      </c>
    </row>
    <row r="29" spans="1:11" ht="15" x14ac:dyDescent="0.25">
      <c r="A29" s="17" t="s">
        <v>6</v>
      </c>
      <c r="B29" s="13" t="s">
        <v>1</v>
      </c>
      <c r="C29" s="13" t="s">
        <v>8</v>
      </c>
      <c r="D29" s="13" t="s">
        <v>1</v>
      </c>
      <c r="E29" s="13" t="s">
        <v>57</v>
      </c>
      <c r="F29" s="13" t="s">
        <v>243</v>
      </c>
      <c r="G29" s="13" t="s">
        <v>0</v>
      </c>
      <c r="H29" s="13" t="s">
        <v>7</v>
      </c>
      <c r="I29" s="3">
        <v>1335.9</v>
      </c>
      <c r="J29" s="3">
        <v>1332.3</v>
      </c>
      <c r="K29" s="3">
        <f t="shared" si="1"/>
        <v>99.730518751403537</v>
      </c>
    </row>
    <row r="30" spans="1:11" ht="45" x14ac:dyDescent="0.25">
      <c r="A30" s="16" t="s">
        <v>390</v>
      </c>
      <c r="B30" s="13" t="s">
        <v>1</v>
      </c>
      <c r="C30" s="13" t="s">
        <v>8</v>
      </c>
      <c r="D30" s="13" t="s">
        <v>1</v>
      </c>
      <c r="E30" s="13" t="s">
        <v>80</v>
      </c>
      <c r="F30" s="13"/>
      <c r="G30" s="13"/>
      <c r="H30" s="13"/>
      <c r="I30" s="3">
        <f>I31+I32+I33+I34+I35+I36</f>
        <v>121452.4</v>
      </c>
      <c r="J30" s="3">
        <f>J31+J32+J33+J34+J35+J36</f>
        <v>121167</v>
      </c>
      <c r="K30" s="3">
        <f t="shared" si="1"/>
        <v>99.765010819053387</v>
      </c>
    </row>
    <row r="31" spans="1:11" ht="120" x14ac:dyDescent="0.25">
      <c r="A31" s="17" t="s">
        <v>244</v>
      </c>
      <c r="B31" s="13" t="s">
        <v>1</v>
      </c>
      <c r="C31" s="13" t="s">
        <v>8</v>
      </c>
      <c r="D31" s="13" t="s">
        <v>1</v>
      </c>
      <c r="E31" s="13" t="s">
        <v>80</v>
      </c>
      <c r="F31" s="13" t="s">
        <v>245</v>
      </c>
      <c r="G31" s="13" t="s">
        <v>0</v>
      </c>
      <c r="H31" s="13" t="s">
        <v>7</v>
      </c>
      <c r="I31" s="3">
        <v>83233</v>
      </c>
      <c r="J31" s="3">
        <v>83012.3</v>
      </c>
      <c r="K31" s="3">
        <f t="shared" si="1"/>
        <v>99.734840748260908</v>
      </c>
    </row>
    <row r="32" spans="1:11" ht="45" x14ac:dyDescent="0.25">
      <c r="A32" s="17" t="s">
        <v>4</v>
      </c>
      <c r="B32" s="13" t="s">
        <v>1</v>
      </c>
      <c r="C32" s="13" t="s">
        <v>8</v>
      </c>
      <c r="D32" s="13" t="s">
        <v>1</v>
      </c>
      <c r="E32" s="13" t="s">
        <v>80</v>
      </c>
      <c r="F32" s="13" t="s">
        <v>5</v>
      </c>
      <c r="G32" s="13" t="s">
        <v>0</v>
      </c>
      <c r="H32" s="13" t="s">
        <v>7</v>
      </c>
      <c r="I32" s="3">
        <v>5338.4</v>
      </c>
      <c r="J32" s="3">
        <v>5276.6</v>
      </c>
      <c r="K32" s="3">
        <f t="shared" si="1"/>
        <v>98.842349767720677</v>
      </c>
    </row>
    <row r="33" spans="1:11" ht="60" x14ac:dyDescent="0.25">
      <c r="A33" s="17" t="s">
        <v>246</v>
      </c>
      <c r="B33" s="13" t="s">
        <v>1</v>
      </c>
      <c r="C33" s="13" t="s">
        <v>8</v>
      </c>
      <c r="D33" s="13" t="s">
        <v>1</v>
      </c>
      <c r="E33" s="13" t="s">
        <v>80</v>
      </c>
      <c r="F33" s="13" t="s">
        <v>220</v>
      </c>
      <c r="G33" s="13" t="s">
        <v>0</v>
      </c>
      <c r="H33" s="13" t="s">
        <v>7</v>
      </c>
      <c r="I33" s="3">
        <v>31268.6</v>
      </c>
      <c r="J33" s="3">
        <v>31268.6</v>
      </c>
      <c r="K33" s="3">
        <f t="shared" si="1"/>
        <v>100</v>
      </c>
    </row>
    <row r="34" spans="1:11" ht="120" x14ac:dyDescent="0.25">
      <c r="A34" s="17" t="s">
        <v>244</v>
      </c>
      <c r="B34" s="13" t="s">
        <v>1</v>
      </c>
      <c r="C34" s="13" t="s">
        <v>8</v>
      </c>
      <c r="D34" s="13" t="s">
        <v>1</v>
      </c>
      <c r="E34" s="13" t="s">
        <v>80</v>
      </c>
      <c r="F34" s="13" t="s">
        <v>245</v>
      </c>
      <c r="G34" s="13" t="s">
        <v>0</v>
      </c>
      <c r="H34" s="13" t="s">
        <v>24</v>
      </c>
      <c r="I34" s="3">
        <v>1052.4000000000001</v>
      </c>
      <c r="J34" s="3">
        <v>1049.5</v>
      </c>
      <c r="K34" s="3">
        <f t="shared" si="1"/>
        <v>99.724439376662858</v>
      </c>
    </row>
    <row r="35" spans="1:11" ht="45" x14ac:dyDescent="0.25">
      <c r="A35" s="17" t="s">
        <v>4</v>
      </c>
      <c r="B35" s="13" t="s">
        <v>1</v>
      </c>
      <c r="C35" s="13" t="s">
        <v>8</v>
      </c>
      <c r="D35" s="13" t="s">
        <v>1</v>
      </c>
      <c r="E35" s="13" t="s">
        <v>80</v>
      </c>
      <c r="F35" s="13" t="s">
        <v>5</v>
      </c>
      <c r="G35" s="13" t="s">
        <v>0</v>
      </c>
      <c r="H35" s="13" t="s">
        <v>24</v>
      </c>
      <c r="I35" s="3">
        <v>194.8</v>
      </c>
      <c r="J35" s="3">
        <v>194.8</v>
      </c>
      <c r="K35" s="3">
        <f t="shared" si="1"/>
        <v>100</v>
      </c>
    </row>
    <row r="36" spans="1:11" ht="60" x14ac:dyDescent="0.25">
      <c r="A36" s="17" t="s">
        <v>246</v>
      </c>
      <c r="B36" s="13" t="s">
        <v>1</v>
      </c>
      <c r="C36" s="13" t="s">
        <v>8</v>
      </c>
      <c r="D36" s="13" t="s">
        <v>1</v>
      </c>
      <c r="E36" s="13" t="s">
        <v>80</v>
      </c>
      <c r="F36" s="13" t="s">
        <v>220</v>
      </c>
      <c r="G36" s="13" t="s">
        <v>0</v>
      </c>
      <c r="H36" s="13" t="s">
        <v>24</v>
      </c>
      <c r="I36" s="3">
        <v>365.2</v>
      </c>
      <c r="J36" s="3">
        <v>365.2</v>
      </c>
      <c r="K36" s="3">
        <f t="shared" si="1"/>
        <v>100</v>
      </c>
    </row>
    <row r="37" spans="1:11" ht="60" x14ac:dyDescent="0.25">
      <c r="A37" s="16" t="s">
        <v>58</v>
      </c>
      <c r="B37" s="13" t="s">
        <v>1</v>
      </c>
      <c r="C37" s="13" t="s">
        <v>8</v>
      </c>
      <c r="D37" s="13" t="s">
        <v>7</v>
      </c>
      <c r="E37" s="13" t="s">
        <v>59</v>
      </c>
      <c r="F37" s="13"/>
      <c r="G37" s="13"/>
      <c r="H37" s="13"/>
      <c r="I37" s="3">
        <f>I38</f>
        <v>3223.7</v>
      </c>
      <c r="J37" s="3">
        <f>J38</f>
        <v>2632.2</v>
      </c>
      <c r="K37" s="3">
        <f t="shared" si="1"/>
        <v>81.651518441542322</v>
      </c>
    </row>
    <row r="38" spans="1:11" ht="210" x14ac:dyDescent="0.25">
      <c r="A38" s="16" t="s">
        <v>391</v>
      </c>
      <c r="B38" s="13" t="s">
        <v>1</v>
      </c>
      <c r="C38" s="13" t="s">
        <v>8</v>
      </c>
      <c r="D38" s="13" t="s">
        <v>7</v>
      </c>
      <c r="E38" s="13" t="s">
        <v>81</v>
      </c>
      <c r="F38" s="13"/>
      <c r="G38" s="13"/>
      <c r="H38" s="13"/>
      <c r="I38" s="3">
        <f>I39+I40</f>
        <v>3223.7</v>
      </c>
      <c r="J38" s="3">
        <f>J39+J40</f>
        <v>2632.2</v>
      </c>
      <c r="K38" s="3">
        <f t="shared" si="1"/>
        <v>81.651518441542322</v>
      </c>
    </row>
    <row r="39" spans="1:11" ht="45" x14ac:dyDescent="0.25">
      <c r="A39" s="17" t="s">
        <v>4</v>
      </c>
      <c r="B39" s="13" t="s">
        <v>1</v>
      </c>
      <c r="C39" s="13" t="s">
        <v>8</v>
      </c>
      <c r="D39" s="13" t="s">
        <v>7</v>
      </c>
      <c r="E39" s="13" t="s">
        <v>81</v>
      </c>
      <c r="F39" s="13" t="s">
        <v>5</v>
      </c>
      <c r="G39" s="13" t="s">
        <v>0</v>
      </c>
      <c r="H39" s="13" t="s">
        <v>7</v>
      </c>
      <c r="I39" s="3">
        <v>2303.6999999999998</v>
      </c>
      <c r="J39" s="3">
        <v>1830.7</v>
      </c>
      <c r="K39" s="3">
        <f t="shared" si="1"/>
        <v>79.467812649216484</v>
      </c>
    </row>
    <row r="40" spans="1:11" ht="60" x14ac:dyDescent="0.25">
      <c r="A40" s="17" t="s">
        <v>246</v>
      </c>
      <c r="B40" s="13" t="s">
        <v>1</v>
      </c>
      <c r="C40" s="13" t="s">
        <v>8</v>
      </c>
      <c r="D40" s="13" t="s">
        <v>7</v>
      </c>
      <c r="E40" s="13" t="s">
        <v>81</v>
      </c>
      <c r="F40" s="13" t="s">
        <v>220</v>
      </c>
      <c r="G40" s="13" t="s">
        <v>0</v>
      </c>
      <c r="H40" s="13" t="s">
        <v>7</v>
      </c>
      <c r="I40" s="3">
        <v>920</v>
      </c>
      <c r="J40" s="3">
        <v>801.5</v>
      </c>
      <c r="K40" s="3">
        <f t="shared" si="1"/>
        <v>87.119565217391298</v>
      </c>
    </row>
    <row r="41" spans="1:11" ht="49.5" customHeight="1" x14ac:dyDescent="0.25">
      <c r="A41" s="16" t="s">
        <v>61</v>
      </c>
      <c r="B41" s="13" t="s">
        <v>1</v>
      </c>
      <c r="C41" s="13" t="s">
        <v>8</v>
      </c>
      <c r="D41" s="13" t="s">
        <v>24</v>
      </c>
      <c r="E41" s="13" t="s">
        <v>59</v>
      </c>
      <c r="F41" s="13"/>
      <c r="G41" s="13"/>
      <c r="H41" s="13"/>
      <c r="I41" s="3">
        <f>I42</f>
        <v>6113.9</v>
      </c>
      <c r="J41" s="3">
        <f>J42</f>
        <v>5956.2000000000007</v>
      </c>
      <c r="K41" s="3">
        <f t="shared" si="1"/>
        <v>97.420631675362714</v>
      </c>
    </row>
    <row r="42" spans="1:11" ht="90" x14ac:dyDescent="0.25">
      <c r="A42" s="16" t="s">
        <v>389</v>
      </c>
      <c r="B42" s="13" t="s">
        <v>1</v>
      </c>
      <c r="C42" s="13" t="s">
        <v>8</v>
      </c>
      <c r="D42" s="13" t="s">
        <v>24</v>
      </c>
      <c r="E42" s="13" t="s">
        <v>72</v>
      </c>
      <c r="F42" s="13"/>
      <c r="G42" s="13"/>
      <c r="H42" s="13"/>
      <c r="I42" s="3">
        <f>I43+I44+I45</f>
        <v>6113.9</v>
      </c>
      <c r="J42" s="3">
        <f>J43+J44+J45</f>
        <v>5956.2000000000007</v>
      </c>
      <c r="K42" s="3">
        <f t="shared" si="1"/>
        <v>97.420631675362714</v>
      </c>
    </row>
    <row r="43" spans="1:11" ht="120" x14ac:dyDescent="0.25">
      <c r="A43" s="17" t="s">
        <v>244</v>
      </c>
      <c r="B43" s="13" t="s">
        <v>1</v>
      </c>
      <c r="C43" s="13" t="s">
        <v>8</v>
      </c>
      <c r="D43" s="13" t="s">
        <v>24</v>
      </c>
      <c r="E43" s="13" t="s">
        <v>72</v>
      </c>
      <c r="F43" s="13" t="s">
        <v>245</v>
      </c>
      <c r="G43" s="13" t="s">
        <v>0</v>
      </c>
      <c r="H43" s="13" t="s">
        <v>7</v>
      </c>
      <c r="I43" s="3">
        <v>2644.2</v>
      </c>
      <c r="J43" s="3">
        <v>2642.8</v>
      </c>
      <c r="K43" s="3">
        <f t="shared" si="1"/>
        <v>99.947053929354823</v>
      </c>
    </row>
    <row r="44" spans="1:11" ht="30" x14ac:dyDescent="0.25">
      <c r="A44" s="17" t="s">
        <v>239</v>
      </c>
      <c r="B44" s="13" t="s">
        <v>1</v>
      </c>
      <c r="C44" s="13" t="s">
        <v>8</v>
      </c>
      <c r="D44" s="13" t="s">
        <v>24</v>
      </c>
      <c r="E44" s="13" t="s">
        <v>72</v>
      </c>
      <c r="F44" s="13" t="s">
        <v>240</v>
      </c>
      <c r="G44" s="13" t="s">
        <v>0</v>
      </c>
      <c r="H44" s="13" t="s">
        <v>7</v>
      </c>
      <c r="I44" s="3">
        <v>2448.8000000000002</v>
      </c>
      <c r="J44" s="3">
        <v>2400.9</v>
      </c>
      <c r="K44" s="3">
        <f t="shared" si="1"/>
        <v>98.043939888925181</v>
      </c>
    </row>
    <row r="45" spans="1:11" ht="60" x14ac:dyDescent="0.25">
      <c r="A45" s="17" t="s">
        <v>246</v>
      </c>
      <c r="B45" s="13" t="s">
        <v>1</v>
      </c>
      <c r="C45" s="13" t="s">
        <v>8</v>
      </c>
      <c r="D45" s="13" t="s">
        <v>24</v>
      </c>
      <c r="E45" s="13" t="s">
        <v>72</v>
      </c>
      <c r="F45" s="13" t="s">
        <v>220</v>
      </c>
      <c r="G45" s="13" t="s">
        <v>0</v>
      </c>
      <c r="H45" s="13" t="s">
        <v>7</v>
      </c>
      <c r="I45" s="3">
        <v>1020.9</v>
      </c>
      <c r="J45" s="3">
        <v>912.5</v>
      </c>
      <c r="K45" s="3">
        <f t="shared" si="1"/>
        <v>89.381917915564699</v>
      </c>
    </row>
    <row r="46" spans="1:11" ht="30" x14ac:dyDescent="0.25">
      <c r="A46" s="16" t="s">
        <v>74</v>
      </c>
      <c r="B46" s="13" t="s">
        <v>1</v>
      </c>
      <c r="C46" s="13" t="s">
        <v>9</v>
      </c>
      <c r="D46" s="13" t="s">
        <v>54</v>
      </c>
      <c r="E46" s="13" t="s">
        <v>59</v>
      </c>
      <c r="F46" s="13"/>
      <c r="G46" s="13"/>
      <c r="H46" s="13" t="s">
        <v>10</v>
      </c>
      <c r="I46" s="3">
        <f>I47+I53</f>
        <v>7069.5999999999995</v>
      </c>
      <c r="J46" s="3">
        <f>J47+J53</f>
        <v>7027.2999999999993</v>
      </c>
      <c r="K46" s="3">
        <f t="shared" si="1"/>
        <v>99.401663460450379</v>
      </c>
    </row>
    <row r="47" spans="1:11" ht="45" x14ac:dyDescent="0.25">
      <c r="A47" s="16" t="s">
        <v>123</v>
      </c>
      <c r="B47" s="13" t="s">
        <v>1</v>
      </c>
      <c r="C47" s="13" t="s">
        <v>9</v>
      </c>
      <c r="D47" s="13" t="s">
        <v>1</v>
      </c>
      <c r="E47" s="13" t="s">
        <v>59</v>
      </c>
      <c r="F47" s="13"/>
      <c r="G47" s="13"/>
      <c r="H47" s="13"/>
      <c r="I47" s="3">
        <f>I48</f>
        <v>6401.2</v>
      </c>
      <c r="J47" s="3">
        <f>J48</f>
        <v>6392.7999999999993</v>
      </c>
      <c r="K47" s="3">
        <f t="shared" si="1"/>
        <v>99.868774604761597</v>
      </c>
    </row>
    <row r="48" spans="1:11" ht="45" x14ac:dyDescent="0.25">
      <c r="A48" s="16" t="s">
        <v>56</v>
      </c>
      <c r="B48" s="13" t="s">
        <v>1</v>
      </c>
      <c r="C48" s="13" t="s">
        <v>9</v>
      </c>
      <c r="D48" s="13" t="s">
        <v>1</v>
      </c>
      <c r="E48" s="13" t="s">
        <v>57</v>
      </c>
      <c r="F48" s="13"/>
      <c r="G48" s="13"/>
      <c r="H48" s="13"/>
      <c r="I48" s="3">
        <f>SUM(I49:I52)</f>
        <v>6401.2</v>
      </c>
      <c r="J48" s="3">
        <f>SUM(J49:J52)</f>
        <v>6392.7999999999993</v>
      </c>
      <c r="K48" s="3">
        <f t="shared" si="1"/>
        <v>99.868774604761597</v>
      </c>
    </row>
    <row r="49" spans="1:11" ht="120" x14ac:dyDescent="0.25">
      <c r="A49" s="17" t="s">
        <v>244</v>
      </c>
      <c r="B49" s="13" t="s">
        <v>1</v>
      </c>
      <c r="C49" s="13" t="s">
        <v>9</v>
      </c>
      <c r="D49" s="13" t="s">
        <v>1</v>
      </c>
      <c r="E49" s="13" t="s">
        <v>57</v>
      </c>
      <c r="F49" s="13" t="s">
        <v>245</v>
      </c>
      <c r="G49" s="13" t="s">
        <v>0</v>
      </c>
      <c r="H49" s="13" t="s">
        <v>24</v>
      </c>
      <c r="I49" s="3">
        <v>2039.4</v>
      </c>
      <c r="J49" s="3">
        <v>2032.1</v>
      </c>
      <c r="K49" s="3">
        <f t="shared" si="1"/>
        <v>99.642051583799145</v>
      </c>
    </row>
    <row r="50" spans="1:11" ht="60" x14ac:dyDescent="0.25">
      <c r="A50" s="16" t="s">
        <v>73</v>
      </c>
      <c r="B50" s="13" t="s">
        <v>1</v>
      </c>
      <c r="C50" s="13" t="s">
        <v>9</v>
      </c>
      <c r="D50" s="13" t="s">
        <v>1</v>
      </c>
      <c r="E50" s="13" t="s">
        <v>57</v>
      </c>
      <c r="F50" s="13" t="s">
        <v>5</v>
      </c>
      <c r="G50" s="13" t="s">
        <v>0</v>
      </c>
      <c r="H50" s="13" t="s">
        <v>24</v>
      </c>
      <c r="I50" s="3">
        <v>86.4</v>
      </c>
      <c r="J50" s="3">
        <v>85.5</v>
      </c>
      <c r="K50" s="3">
        <f t="shared" si="1"/>
        <v>98.958333333333329</v>
      </c>
    </row>
    <row r="51" spans="1:11" ht="60" x14ac:dyDescent="0.25">
      <c r="A51" s="17" t="s">
        <v>246</v>
      </c>
      <c r="B51" s="13" t="s">
        <v>1</v>
      </c>
      <c r="C51" s="13" t="s">
        <v>9</v>
      </c>
      <c r="D51" s="13" t="s">
        <v>1</v>
      </c>
      <c r="E51" s="13" t="s">
        <v>57</v>
      </c>
      <c r="F51" s="13" t="s">
        <v>220</v>
      </c>
      <c r="G51" s="13" t="s">
        <v>0</v>
      </c>
      <c r="H51" s="13" t="s">
        <v>24</v>
      </c>
      <c r="I51" s="3">
        <v>4275.2</v>
      </c>
      <c r="J51" s="3">
        <v>4275.2</v>
      </c>
      <c r="K51" s="3">
        <f t="shared" si="1"/>
        <v>100</v>
      </c>
    </row>
    <row r="52" spans="1:11" ht="30" x14ac:dyDescent="0.25">
      <c r="A52" s="16" t="s">
        <v>94</v>
      </c>
      <c r="B52" s="13" t="s">
        <v>1</v>
      </c>
      <c r="C52" s="13" t="s">
        <v>9</v>
      </c>
      <c r="D52" s="13" t="s">
        <v>1</v>
      </c>
      <c r="E52" s="13" t="s">
        <v>57</v>
      </c>
      <c r="F52" s="13" t="s">
        <v>243</v>
      </c>
      <c r="G52" s="13" t="s">
        <v>0</v>
      </c>
      <c r="H52" s="13" t="s">
        <v>24</v>
      </c>
      <c r="I52" s="3">
        <v>0.2</v>
      </c>
      <c r="J52" s="3">
        <v>0</v>
      </c>
      <c r="K52" s="3">
        <f t="shared" si="1"/>
        <v>0</v>
      </c>
    </row>
    <row r="53" spans="1:11" ht="45" customHeight="1" x14ac:dyDescent="0.25">
      <c r="A53" s="16" t="s">
        <v>61</v>
      </c>
      <c r="B53" s="13" t="s">
        <v>1</v>
      </c>
      <c r="C53" s="13" t="s">
        <v>9</v>
      </c>
      <c r="D53" s="13" t="s">
        <v>7</v>
      </c>
      <c r="E53" s="13" t="s">
        <v>59</v>
      </c>
      <c r="F53" s="13"/>
      <c r="G53" s="13"/>
      <c r="H53" s="13"/>
      <c r="I53" s="3">
        <f>I54</f>
        <v>668.4</v>
      </c>
      <c r="J53" s="3">
        <f>J54</f>
        <v>634.5</v>
      </c>
      <c r="K53" s="3">
        <f t="shared" si="1"/>
        <v>94.928186714542193</v>
      </c>
    </row>
    <row r="54" spans="1:11" ht="90" x14ac:dyDescent="0.25">
      <c r="A54" s="16" t="s">
        <v>389</v>
      </c>
      <c r="B54" s="13" t="s">
        <v>1</v>
      </c>
      <c r="C54" s="13" t="s">
        <v>9</v>
      </c>
      <c r="D54" s="13" t="s">
        <v>7</v>
      </c>
      <c r="E54" s="13" t="s">
        <v>72</v>
      </c>
      <c r="F54" s="13"/>
      <c r="G54" s="13"/>
      <c r="H54" s="13"/>
      <c r="I54" s="3">
        <f>I55+I56+I57</f>
        <v>668.4</v>
      </c>
      <c r="J54" s="3">
        <f>J55+J56+J57</f>
        <v>634.5</v>
      </c>
      <c r="K54" s="3">
        <f t="shared" si="1"/>
        <v>94.928186714542193</v>
      </c>
    </row>
    <row r="55" spans="1:11" ht="120" x14ac:dyDescent="0.25">
      <c r="A55" s="17" t="s">
        <v>244</v>
      </c>
      <c r="B55" s="13" t="s">
        <v>1</v>
      </c>
      <c r="C55" s="13" t="s">
        <v>9</v>
      </c>
      <c r="D55" s="13" t="s">
        <v>7</v>
      </c>
      <c r="E55" s="13" t="s">
        <v>72</v>
      </c>
      <c r="F55" s="13" t="s">
        <v>245</v>
      </c>
      <c r="G55" s="13" t="s">
        <v>0</v>
      </c>
      <c r="H55" s="13" t="s">
        <v>24</v>
      </c>
      <c r="I55" s="3">
        <v>197.8</v>
      </c>
      <c r="J55" s="3">
        <v>168.9</v>
      </c>
      <c r="K55" s="3">
        <f t="shared" si="1"/>
        <v>85.389282103134477</v>
      </c>
    </row>
    <row r="56" spans="1:11" ht="30" x14ac:dyDescent="0.25">
      <c r="A56" s="17" t="s">
        <v>239</v>
      </c>
      <c r="B56" s="13" t="s">
        <v>1</v>
      </c>
      <c r="C56" s="13" t="s">
        <v>9</v>
      </c>
      <c r="D56" s="13" t="s">
        <v>7</v>
      </c>
      <c r="E56" s="13" t="s">
        <v>72</v>
      </c>
      <c r="F56" s="13" t="s">
        <v>240</v>
      </c>
      <c r="G56" s="13" t="s">
        <v>0</v>
      </c>
      <c r="H56" s="13" t="s">
        <v>24</v>
      </c>
      <c r="I56" s="3">
        <v>42.7</v>
      </c>
      <c r="J56" s="3">
        <v>42.7</v>
      </c>
      <c r="K56" s="3">
        <f t="shared" si="1"/>
        <v>100</v>
      </c>
    </row>
    <row r="57" spans="1:11" ht="60" x14ac:dyDescent="0.25">
      <c r="A57" s="17" t="s">
        <v>246</v>
      </c>
      <c r="B57" s="13" t="s">
        <v>1</v>
      </c>
      <c r="C57" s="13" t="s">
        <v>9</v>
      </c>
      <c r="D57" s="13" t="s">
        <v>7</v>
      </c>
      <c r="E57" s="13" t="s">
        <v>72</v>
      </c>
      <c r="F57" s="13" t="s">
        <v>220</v>
      </c>
      <c r="G57" s="13" t="s">
        <v>0</v>
      </c>
      <c r="H57" s="13" t="s">
        <v>24</v>
      </c>
      <c r="I57" s="3">
        <v>427.9</v>
      </c>
      <c r="J57" s="3">
        <v>422.9</v>
      </c>
      <c r="K57" s="3">
        <f t="shared" si="1"/>
        <v>98.831502687543818</v>
      </c>
    </row>
    <row r="58" spans="1:11" ht="45" x14ac:dyDescent="0.25">
      <c r="A58" s="16" t="s">
        <v>75</v>
      </c>
      <c r="B58" s="13" t="s">
        <v>1</v>
      </c>
      <c r="C58" s="13" t="s">
        <v>17</v>
      </c>
      <c r="D58" s="13" t="s">
        <v>54</v>
      </c>
      <c r="E58" s="13" t="s">
        <v>59</v>
      </c>
      <c r="F58" s="13"/>
      <c r="G58" s="13"/>
      <c r="H58" s="13"/>
      <c r="I58" s="3">
        <f>I59</f>
        <v>2508.3000000000002</v>
      </c>
      <c r="J58" s="3">
        <f>J59</f>
        <v>2506.0000000000005</v>
      </c>
      <c r="K58" s="3">
        <f t="shared" si="1"/>
        <v>99.908304429294745</v>
      </c>
    </row>
    <row r="59" spans="1:11" ht="45" x14ac:dyDescent="0.25">
      <c r="A59" s="16" t="s">
        <v>63</v>
      </c>
      <c r="B59" s="13" t="s">
        <v>1</v>
      </c>
      <c r="C59" s="13" t="s">
        <v>17</v>
      </c>
      <c r="D59" s="13" t="s">
        <v>1</v>
      </c>
      <c r="E59" s="13" t="s">
        <v>59</v>
      </c>
      <c r="F59" s="13"/>
      <c r="G59" s="13"/>
      <c r="H59" s="13"/>
      <c r="I59" s="3">
        <f>I62+I65+I68+I60</f>
        <v>2508.3000000000002</v>
      </c>
      <c r="J59" s="3">
        <f>J62+J65+J68+J60</f>
        <v>2506.0000000000005</v>
      </c>
      <c r="K59" s="3">
        <f t="shared" si="1"/>
        <v>99.908304429294745</v>
      </c>
    </row>
    <row r="60" spans="1:11" ht="45" x14ac:dyDescent="0.25">
      <c r="A60" s="16" t="s">
        <v>252</v>
      </c>
      <c r="B60" s="13" t="s">
        <v>1</v>
      </c>
      <c r="C60" s="13" t="s">
        <v>17</v>
      </c>
      <c r="D60" s="13" t="s">
        <v>1</v>
      </c>
      <c r="E60" s="13" t="s">
        <v>367</v>
      </c>
      <c r="F60" s="13"/>
      <c r="G60" s="13"/>
      <c r="H60" s="13"/>
      <c r="I60" s="3">
        <f>I61</f>
        <v>55.2</v>
      </c>
      <c r="J60" s="3">
        <f>J61</f>
        <v>52.9</v>
      </c>
      <c r="K60" s="3">
        <f t="shared" si="1"/>
        <v>95.833333333333329</v>
      </c>
    </row>
    <row r="61" spans="1:11" ht="45" x14ac:dyDescent="0.25">
      <c r="A61" s="17" t="s">
        <v>4</v>
      </c>
      <c r="B61" s="13" t="s">
        <v>1</v>
      </c>
      <c r="C61" s="13" t="s">
        <v>17</v>
      </c>
      <c r="D61" s="13" t="s">
        <v>1</v>
      </c>
      <c r="E61" s="13" t="s">
        <v>367</v>
      </c>
      <c r="F61" s="13" t="s">
        <v>5</v>
      </c>
      <c r="G61" s="13" t="s">
        <v>0</v>
      </c>
      <c r="H61" s="13" t="s">
        <v>0</v>
      </c>
      <c r="I61" s="3">
        <v>55.2</v>
      </c>
      <c r="J61" s="3">
        <v>52.9</v>
      </c>
      <c r="K61" s="3">
        <f t="shared" si="1"/>
        <v>95.833333333333329</v>
      </c>
    </row>
    <row r="62" spans="1:11" ht="45" x14ac:dyDescent="0.25">
      <c r="A62" s="16" t="s">
        <v>252</v>
      </c>
      <c r="B62" s="13" t="s">
        <v>1</v>
      </c>
      <c r="C62" s="13" t="s">
        <v>17</v>
      </c>
      <c r="D62" s="13" t="s">
        <v>1</v>
      </c>
      <c r="E62" s="13" t="s">
        <v>236</v>
      </c>
      <c r="F62" s="13"/>
      <c r="G62" s="13"/>
      <c r="H62" s="13"/>
      <c r="I62" s="3">
        <f>I63+I64</f>
        <v>280.8</v>
      </c>
      <c r="J62" s="3">
        <f>J63+J64</f>
        <v>280.8</v>
      </c>
      <c r="K62" s="3">
        <f t="shared" si="1"/>
        <v>100</v>
      </c>
    </row>
    <row r="63" spans="1:11" ht="60" x14ac:dyDescent="0.25">
      <c r="A63" s="17" t="s">
        <v>246</v>
      </c>
      <c r="B63" s="13" t="s">
        <v>1</v>
      </c>
      <c r="C63" s="13" t="s">
        <v>17</v>
      </c>
      <c r="D63" s="13" t="s">
        <v>1</v>
      </c>
      <c r="E63" s="13" t="s">
        <v>236</v>
      </c>
      <c r="F63" s="13" t="s">
        <v>5</v>
      </c>
      <c r="G63" s="13" t="s">
        <v>0</v>
      </c>
      <c r="H63" s="13" t="s">
        <v>0</v>
      </c>
      <c r="I63" s="3">
        <v>211.1</v>
      </c>
      <c r="J63" s="3">
        <v>211.1</v>
      </c>
      <c r="K63" s="3">
        <f t="shared" si="1"/>
        <v>100</v>
      </c>
    </row>
    <row r="64" spans="1:11" ht="60" x14ac:dyDescent="0.25">
      <c r="A64" s="17" t="s">
        <v>246</v>
      </c>
      <c r="B64" s="13" t="s">
        <v>1</v>
      </c>
      <c r="C64" s="13" t="s">
        <v>17</v>
      </c>
      <c r="D64" s="13" t="s">
        <v>1</v>
      </c>
      <c r="E64" s="13" t="s">
        <v>236</v>
      </c>
      <c r="F64" s="13" t="s">
        <v>220</v>
      </c>
      <c r="G64" s="13" t="s">
        <v>0</v>
      </c>
      <c r="H64" s="13" t="s">
        <v>0</v>
      </c>
      <c r="I64" s="3">
        <v>69.7</v>
      </c>
      <c r="J64" s="3">
        <v>69.7</v>
      </c>
      <c r="K64" s="3">
        <f t="shared" si="1"/>
        <v>100</v>
      </c>
    </row>
    <row r="65" spans="1:11" ht="45" x14ac:dyDescent="0.25">
      <c r="A65" s="16" t="s">
        <v>392</v>
      </c>
      <c r="B65" s="13" t="s">
        <v>1</v>
      </c>
      <c r="C65" s="13" t="s">
        <v>17</v>
      </c>
      <c r="D65" s="13" t="s">
        <v>1</v>
      </c>
      <c r="E65" s="13" t="s">
        <v>236</v>
      </c>
      <c r="F65" s="13"/>
      <c r="G65" s="13"/>
      <c r="H65" s="13"/>
      <c r="I65" s="3">
        <f>I66+I67</f>
        <v>2139.9</v>
      </c>
      <c r="J65" s="3">
        <f>J66+J67</f>
        <v>2139.9</v>
      </c>
      <c r="K65" s="3">
        <f t="shared" si="1"/>
        <v>100</v>
      </c>
    </row>
    <row r="66" spans="1:11" ht="45" x14ac:dyDescent="0.25">
      <c r="A66" s="17" t="s">
        <v>4</v>
      </c>
      <c r="B66" s="13" t="s">
        <v>1</v>
      </c>
      <c r="C66" s="13" t="s">
        <v>17</v>
      </c>
      <c r="D66" s="13" t="s">
        <v>1</v>
      </c>
      <c r="E66" s="13" t="s">
        <v>236</v>
      </c>
      <c r="F66" s="13" t="s">
        <v>5</v>
      </c>
      <c r="G66" s="13" t="s">
        <v>0</v>
      </c>
      <c r="H66" s="13" t="s">
        <v>0</v>
      </c>
      <c r="I66" s="3">
        <v>1608.9</v>
      </c>
      <c r="J66" s="3">
        <v>1608.9</v>
      </c>
      <c r="K66" s="3">
        <f t="shared" si="1"/>
        <v>100</v>
      </c>
    </row>
    <row r="67" spans="1:11" ht="60" x14ac:dyDescent="0.25">
      <c r="A67" s="17" t="s">
        <v>246</v>
      </c>
      <c r="B67" s="13" t="s">
        <v>1</v>
      </c>
      <c r="C67" s="13" t="s">
        <v>17</v>
      </c>
      <c r="D67" s="13" t="s">
        <v>1</v>
      </c>
      <c r="E67" s="13" t="s">
        <v>236</v>
      </c>
      <c r="F67" s="13" t="s">
        <v>220</v>
      </c>
      <c r="G67" s="13" t="s">
        <v>0</v>
      </c>
      <c r="H67" s="13" t="s">
        <v>0</v>
      </c>
      <c r="I67" s="3">
        <v>531</v>
      </c>
      <c r="J67" s="3">
        <v>531</v>
      </c>
      <c r="K67" s="3">
        <f t="shared" si="1"/>
        <v>100</v>
      </c>
    </row>
    <row r="68" spans="1:11" ht="75" x14ac:dyDescent="0.25">
      <c r="A68" s="16" t="s">
        <v>393</v>
      </c>
      <c r="B68" s="13" t="s">
        <v>1</v>
      </c>
      <c r="C68" s="13" t="s">
        <v>17</v>
      </c>
      <c r="D68" s="13" t="s">
        <v>1</v>
      </c>
      <c r="E68" s="13" t="s">
        <v>77</v>
      </c>
      <c r="F68" s="13"/>
      <c r="G68" s="13"/>
      <c r="H68" s="13"/>
      <c r="I68" s="3">
        <f>I69</f>
        <v>32.4</v>
      </c>
      <c r="J68" s="3">
        <f>J69</f>
        <v>32.4</v>
      </c>
      <c r="K68" s="3">
        <f t="shared" si="1"/>
        <v>100</v>
      </c>
    </row>
    <row r="69" spans="1:11" ht="60" x14ac:dyDescent="0.25">
      <c r="A69" s="17" t="s">
        <v>246</v>
      </c>
      <c r="B69" s="13" t="s">
        <v>1</v>
      </c>
      <c r="C69" s="13" t="s">
        <v>17</v>
      </c>
      <c r="D69" s="13" t="s">
        <v>1</v>
      </c>
      <c r="E69" s="13" t="s">
        <v>77</v>
      </c>
      <c r="F69" s="13" t="s">
        <v>245</v>
      </c>
      <c r="G69" s="13" t="s">
        <v>21</v>
      </c>
      <c r="H69" s="13" t="s">
        <v>1</v>
      </c>
      <c r="I69" s="3">
        <v>32.4</v>
      </c>
      <c r="J69" s="3">
        <v>32.4</v>
      </c>
      <c r="K69" s="3">
        <f t="shared" si="1"/>
        <v>100</v>
      </c>
    </row>
    <row r="70" spans="1:11" ht="60" x14ac:dyDescent="0.25">
      <c r="A70" s="16" t="s">
        <v>64</v>
      </c>
      <c r="B70" s="13" t="s">
        <v>1</v>
      </c>
      <c r="C70" s="13" t="s">
        <v>18</v>
      </c>
      <c r="D70" s="13" t="s">
        <v>54</v>
      </c>
      <c r="E70" s="13" t="s">
        <v>59</v>
      </c>
      <c r="F70" s="13"/>
      <c r="G70" s="13"/>
      <c r="H70" s="13"/>
      <c r="I70" s="3">
        <f>I71</f>
        <v>20</v>
      </c>
      <c r="J70" s="3">
        <f>J71</f>
        <v>20</v>
      </c>
      <c r="K70" s="3">
        <f t="shared" si="1"/>
        <v>100</v>
      </c>
    </row>
    <row r="71" spans="1:11" ht="45" x14ac:dyDescent="0.25">
      <c r="A71" s="16" t="s">
        <v>67</v>
      </c>
      <c r="B71" s="13" t="s">
        <v>1</v>
      </c>
      <c r="C71" s="13" t="s">
        <v>18</v>
      </c>
      <c r="D71" s="13" t="s">
        <v>1</v>
      </c>
      <c r="E71" s="13" t="s">
        <v>59</v>
      </c>
      <c r="F71" s="13"/>
      <c r="G71" s="13"/>
      <c r="H71" s="13"/>
      <c r="I71" s="3">
        <f>I72</f>
        <v>20</v>
      </c>
      <c r="J71" s="3">
        <f>J72</f>
        <v>20</v>
      </c>
      <c r="K71" s="3">
        <f t="shared" ref="K71:K134" si="2">J71/I71*100</f>
        <v>100</v>
      </c>
    </row>
    <row r="72" spans="1:11" ht="45" x14ac:dyDescent="0.25">
      <c r="A72" s="17" t="s">
        <v>4</v>
      </c>
      <c r="B72" s="13" t="s">
        <v>1</v>
      </c>
      <c r="C72" s="13" t="s">
        <v>18</v>
      </c>
      <c r="D72" s="13" t="s">
        <v>1</v>
      </c>
      <c r="E72" s="13" t="s">
        <v>68</v>
      </c>
      <c r="F72" s="13" t="s">
        <v>5</v>
      </c>
      <c r="G72" s="13" t="s">
        <v>0</v>
      </c>
      <c r="H72" s="13" t="s">
        <v>0</v>
      </c>
      <c r="I72" s="3">
        <v>20</v>
      </c>
      <c r="J72" s="3">
        <v>20</v>
      </c>
      <c r="K72" s="3">
        <f t="shared" si="2"/>
        <v>100</v>
      </c>
    </row>
    <row r="73" spans="1:11" ht="45" x14ac:dyDescent="0.25">
      <c r="A73" s="16" t="s">
        <v>66</v>
      </c>
      <c r="B73" s="13" t="s">
        <v>1</v>
      </c>
      <c r="C73" s="13" t="s">
        <v>19</v>
      </c>
      <c r="D73" s="13" t="s">
        <v>54</v>
      </c>
      <c r="E73" s="13" t="s">
        <v>59</v>
      </c>
      <c r="F73" s="13"/>
      <c r="G73" s="13"/>
      <c r="H73" s="13"/>
      <c r="I73" s="3">
        <f>I74</f>
        <v>5389.2</v>
      </c>
      <c r="J73" s="3">
        <f>J74</f>
        <v>4931.4000000000005</v>
      </c>
      <c r="K73" s="3">
        <f t="shared" si="2"/>
        <v>91.505232687597427</v>
      </c>
    </row>
    <row r="74" spans="1:11" ht="45" x14ac:dyDescent="0.25">
      <c r="A74" s="16" t="s">
        <v>78</v>
      </c>
      <c r="B74" s="13" t="s">
        <v>1</v>
      </c>
      <c r="C74" s="13" t="s">
        <v>19</v>
      </c>
      <c r="D74" s="13" t="s">
        <v>1</v>
      </c>
      <c r="E74" s="13" t="s">
        <v>59</v>
      </c>
      <c r="F74" s="13"/>
      <c r="G74" s="13"/>
      <c r="H74" s="13"/>
      <c r="I74" s="3">
        <f>I75+I77</f>
        <v>5389.2</v>
      </c>
      <c r="J74" s="3">
        <f>J75+J77</f>
        <v>4931.4000000000005</v>
      </c>
      <c r="K74" s="3">
        <f t="shared" si="2"/>
        <v>91.505232687597427</v>
      </c>
    </row>
    <row r="75" spans="1:11" ht="48" customHeight="1" x14ac:dyDescent="0.25">
      <c r="A75" s="16" t="s">
        <v>119</v>
      </c>
      <c r="B75" s="13" t="s">
        <v>1</v>
      </c>
      <c r="C75" s="13" t="s">
        <v>19</v>
      </c>
      <c r="D75" s="13" t="s">
        <v>1</v>
      </c>
      <c r="E75" s="13" t="s">
        <v>102</v>
      </c>
      <c r="F75" s="13"/>
      <c r="G75" s="13"/>
      <c r="H75" s="13"/>
      <c r="I75" s="3">
        <f>I76</f>
        <v>4842.5</v>
      </c>
      <c r="J75" s="3">
        <f>J76</f>
        <v>4696.6000000000004</v>
      </c>
      <c r="K75" s="3">
        <f t="shared" si="2"/>
        <v>96.987093443469291</v>
      </c>
    </row>
    <row r="76" spans="1:11" ht="120" x14ac:dyDescent="0.25">
      <c r="A76" s="17" t="s">
        <v>244</v>
      </c>
      <c r="B76" s="13" t="s">
        <v>1</v>
      </c>
      <c r="C76" s="13" t="s">
        <v>19</v>
      </c>
      <c r="D76" s="13" t="s">
        <v>1</v>
      </c>
      <c r="E76" s="13" t="s">
        <v>102</v>
      </c>
      <c r="F76" s="13" t="s">
        <v>245</v>
      </c>
      <c r="G76" s="13" t="s">
        <v>0</v>
      </c>
      <c r="H76" s="13" t="s">
        <v>11</v>
      </c>
      <c r="I76" s="3">
        <v>4842.5</v>
      </c>
      <c r="J76" s="3">
        <v>4696.6000000000004</v>
      </c>
      <c r="K76" s="3">
        <f t="shared" si="2"/>
        <v>96.987093443469291</v>
      </c>
    </row>
    <row r="77" spans="1:11" ht="30" x14ac:dyDescent="0.25">
      <c r="A77" s="16" t="s">
        <v>65</v>
      </c>
      <c r="B77" s="13" t="s">
        <v>1</v>
      </c>
      <c r="C77" s="13" t="s">
        <v>19</v>
      </c>
      <c r="D77" s="13" t="s">
        <v>1</v>
      </c>
      <c r="E77" s="13" t="s">
        <v>69</v>
      </c>
      <c r="F77" s="13"/>
      <c r="G77" s="13"/>
      <c r="H77" s="13"/>
      <c r="I77" s="3">
        <f>I79+I80+I78</f>
        <v>546.70000000000005</v>
      </c>
      <c r="J77" s="3">
        <f>J79+J80+J78</f>
        <v>234.79999999999998</v>
      </c>
      <c r="K77" s="3">
        <f t="shared" si="2"/>
        <v>42.948600695079563</v>
      </c>
    </row>
    <row r="78" spans="1:11" ht="120" x14ac:dyDescent="0.25">
      <c r="A78" s="17" t="s">
        <v>244</v>
      </c>
      <c r="B78" s="13" t="s">
        <v>1</v>
      </c>
      <c r="C78" s="13" t="s">
        <v>19</v>
      </c>
      <c r="D78" s="13" t="s">
        <v>1</v>
      </c>
      <c r="E78" s="13" t="s">
        <v>69</v>
      </c>
      <c r="F78" s="13" t="s">
        <v>245</v>
      </c>
      <c r="G78" s="13" t="s">
        <v>0</v>
      </c>
      <c r="H78" s="13" t="s">
        <v>11</v>
      </c>
      <c r="I78" s="3">
        <v>1.1000000000000001</v>
      </c>
      <c r="J78" s="3">
        <v>1.1000000000000001</v>
      </c>
      <c r="K78" s="3">
        <f t="shared" si="2"/>
        <v>100</v>
      </c>
    </row>
    <row r="79" spans="1:11" ht="45" x14ac:dyDescent="0.25">
      <c r="A79" s="17" t="s">
        <v>4</v>
      </c>
      <c r="B79" s="13" t="s">
        <v>1</v>
      </c>
      <c r="C79" s="13" t="s">
        <v>19</v>
      </c>
      <c r="D79" s="13" t="s">
        <v>1</v>
      </c>
      <c r="E79" s="13" t="s">
        <v>69</v>
      </c>
      <c r="F79" s="13" t="s">
        <v>5</v>
      </c>
      <c r="G79" s="13" t="s">
        <v>0</v>
      </c>
      <c r="H79" s="13" t="s">
        <v>11</v>
      </c>
      <c r="I79" s="3">
        <v>541.6</v>
      </c>
      <c r="J79" s="3">
        <v>233.7</v>
      </c>
      <c r="K79" s="3">
        <f t="shared" si="2"/>
        <v>43.149926144756272</v>
      </c>
    </row>
    <row r="80" spans="1:11" ht="15" x14ac:dyDescent="0.25">
      <c r="A80" s="17" t="s">
        <v>6</v>
      </c>
      <c r="B80" s="13" t="s">
        <v>1</v>
      </c>
      <c r="C80" s="13" t="s">
        <v>19</v>
      </c>
      <c r="D80" s="13" t="s">
        <v>1</v>
      </c>
      <c r="E80" s="13" t="s">
        <v>69</v>
      </c>
      <c r="F80" s="13" t="s">
        <v>243</v>
      </c>
      <c r="G80" s="13" t="s">
        <v>0</v>
      </c>
      <c r="H80" s="13" t="s">
        <v>11</v>
      </c>
      <c r="I80" s="3">
        <v>4</v>
      </c>
      <c r="J80" s="3">
        <v>0</v>
      </c>
      <c r="K80" s="3">
        <f t="shared" si="2"/>
        <v>0</v>
      </c>
    </row>
    <row r="81" spans="1:11" ht="45" x14ac:dyDescent="0.25">
      <c r="A81" s="16" t="s">
        <v>120</v>
      </c>
      <c r="B81" s="13" t="s">
        <v>1</v>
      </c>
      <c r="C81" s="13" t="s">
        <v>51</v>
      </c>
      <c r="D81" s="13" t="s">
        <v>54</v>
      </c>
      <c r="E81" s="13" t="s">
        <v>59</v>
      </c>
      <c r="F81" s="13"/>
      <c r="G81" s="13"/>
      <c r="H81" s="13"/>
      <c r="I81" s="3">
        <f>I82</f>
        <v>46</v>
      </c>
      <c r="J81" s="3">
        <f>J82</f>
        <v>45.7</v>
      </c>
      <c r="K81" s="3">
        <f t="shared" si="2"/>
        <v>99.34782608695653</v>
      </c>
    </row>
    <row r="82" spans="1:11" ht="75" x14ac:dyDescent="0.25">
      <c r="A82" s="16" t="s">
        <v>121</v>
      </c>
      <c r="B82" s="13" t="s">
        <v>1</v>
      </c>
      <c r="C82" s="13" t="s">
        <v>51</v>
      </c>
      <c r="D82" s="13" t="s">
        <v>1</v>
      </c>
      <c r="E82" s="13" t="s">
        <v>59</v>
      </c>
      <c r="F82" s="13"/>
      <c r="G82" s="13"/>
      <c r="H82" s="13"/>
      <c r="I82" s="3">
        <f>I83</f>
        <v>46</v>
      </c>
      <c r="J82" s="3">
        <f>J83</f>
        <v>45.7</v>
      </c>
      <c r="K82" s="3">
        <f t="shared" si="2"/>
        <v>99.34782608695653</v>
      </c>
    </row>
    <row r="83" spans="1:11" ht="45" x14ac:dyDescent="0.25">
      <c r="A83" s="17" t="s">
        <v>4</v>
      </c>
      <c r="B83" s="13" t="s">
        <v>1</v>
      </c>
      <c r="C83" s="13" t="s">
        <v>51</v>
      </c>
      <c r="D83" s="13" t="s">
        <v>1</v>
      </c>
      <c r="E83" s="13" t="s">
        <v>57</v>
      </c>
      <c r="F83" s="13" t="s">
        <v>5</v>
      </c>
      <c r="G83" s="13" t="s">
        <v>0</v>
      </c>
      <c r="H83" s="13" t="s">
        <v>7</v>
      </c>
      <c r="I83" s="3">
        <v>46</v>
      </c>
      <c r="J83" s="3">
        <v>45.7</v>
      </c>
      <c r="K83" s="3">
        <f t="shared" si="2"/>
        <v>99.34782608695653</v>
      </c>
    </row>
    <row r="84" spans="1:11" ht="90" x14ac:dyDescent="0.25">
      <c r="A84" s="17" t="s">
        <v>314</v>
      </c>
      <c r="B84" s="13" t="s">
        <v>1</v>
      </c>
      <c r="C84" s="13" t="s">
        <v>53</v>
      </c>
      <c r="D84" s="13" t="s">
        <v>54</v>
      </c>
      <c r="E84" s="13" t="s">
        <v>59</v>
      </c>
      <c r="F84" s="13"/>
      <c r="G84" s="13"/>
      <c r="H84" s="13"/>
      <c r="I84" s="3">
        <f>I85+I91+I101+I105+I107</f>
        <v>54927.4</v>
      </c>
      <c r="J84" s="3">
        <f>J85+J91+J101+J105+J107</f>
        <v>37816.399999999994</v>
      </c>
      <c r="K84" s="3">
        <f t="shared" si="2"/>
        <v>68.847970229794214</v>
      </c>
    </row>
    <row r="85" spans="1:11" ht="45" x14ac:dyDescent="0.25">
      <c r="A85" s="17" t="s">
        <v>315</v>
      </c>
      <c r="B85" s="13" t="s">
        <v>1</v>
      </c>
      <c r="C85" s="13" t="s">
        <v>53</v>
      </c>
      <c r="D85" s="13" t="s">
        <v>1</v>
      </c>
      <c r="E85" s="13" t="s">
        <v>59</v>
      </c>
      <c r="F85" s="13"/>
      <c r="G85" s="13"/>
      <c r="H85" s="13"/>
      <c r="I85" s="3">
        <f>SUM(I86:I90)</f>
        <v>19735.800000000003</v>
      </c>
      <c r="J85" s="3">
        <f>SUM(J86:J90)</f>
        <v>19459.3</v>
      </c>
      <c r="K85" s="3">
        <f t="shared" si="2"/>
        <v>98.598992693480866</v>
      </c>
    </row>
    <row r="86" spans="1:11" ht="45" x14ac:dyDescent="0.25">
      <c r="A86" s="17" t="s">
        <v>4</v>
      </c>
      <c r="B86" s="13" t="s">
        <v>1</v>
      </c>
      <c r="C86" s="13" t="s">
        <v>53</v>
      </c>
      <c r="D86" s="13" t="s">
        <v>1</v>
      </c>
      <c r="E86" s="13" t="s">
        <v>316</v>
      </c>
      <c r="F86" s="13" t="s">
        <v>5</v>
      </c>
      <c r="G86" s="13" t="s">
        <v>0</v>
      </c>
      <c r="H86" s="13" t="s">
        <v>1</v>
      </c>
      <c r="I86" s="3">
        <v>8404.6</v>
      </c>
      <c r="J86" s="3">
        <v>8394.2999999999993</v>
      </c>
      <c r="K86" s="3">
        <f t="shared" si="2"/>
        <v>99.877448064155331</v>
      </c>
    </row>
    <row r="87" spans="1:11" ht="45" x14ac:dyDescent="0.25">
      <c r="A87" s="17" t="s">
        <v>4</v>
      </c>
      <c r="B87" s="13" t="s">
        <v>1</v>
      </c>
      <c r="C87" s="13" t="s">
        <v>53</v>
      </c>
      <c r="D87" s="13" t="s">
        <v>1</v>
      </c>
      <c r="E87" s="13" t="s">
        <v>316</v>
      </c>
      <c r="F87" s="13" t="s">
        <v>5</v>
      </c>
      <c r="G87" s="13" t="s">
        <v>0</v>
      </c>
      <c r="H87" s="13" t="s">
        <v>7</v>
      </c>
      <c r="I87" s="3">
        <v>8492.2000000000007</v>
      </c>
      <c r="J87" s="3">
        <v>8227.5</v>
      </c>
      <c r="K87" s="3">
        <f t="shared" si="2"/>
        <v>96.883022067308815</v>
      </c>
    </row>
    <row r="88" spans="1:11" ht="60" x14ac:dyDescent="0.25">
      <c r="A88" s="17" t="s">
        <v>246</v>
      </c>
      <c r="B88" s="13" t="s">
        <v>1</v>
      </c>
      <c r="C88" s="13" t="s">
        <v>53</v>
      </c>
      <c r="D88" s="13" t="s">
        <v>1</v>
      </c>
      <c r="E88" s="13" t="s">
        <v>316</v>
      </c>
      <c r="F88" s="13" t="s">
        <v>220</v>
      </c>
      <c r="G88" s="13" t="s">
        <v>0</v>
      </c>
      <c r="H88" s="13" t="s">
        <v>7</v>
      </c>
      <c r="I88" s="3">
        <v>454</v>
      </c>
      <c r="J88" s="3">
        <v>454</v>
      </c>
      <c r="K88" s="3">
        <f t="shared" si="2"/>
        <v>100</v>
      </c>
    </row>
    <row r="89" spans="1:11" ht="45" x14ac:dyDescent="0.25">
      <c r="A89" s="17" t="s">
        <v>4</v>
      </c>
      <c r="B89" s="13" t="s">
        <v>1</v>
      </c>
      <c r="C89" s="13" t="s">
        <v>53</v>
      </c>
      <c r="D89" s="13" t="s">
        <v>1</v>
      </c>
      <c r="E89" s="13" t="s">
        <v>316</v>
      </c>
      <c r="F89" s="13" t="s">
        <v>5</v>
      </c>
      <c r="G89" s="13" t="s">
        <v>0</v>
      </c>
      <c r="H89" s="13" t="s">
        <v>24</v>
      </c>
      <c r="I89" s="3">
        <v>43</v>
      </c>
      <c r="J89" s="3">
        <v>41.5</v>
      </c>
      <c r="K89" s="3">
        <f t="shared" si="2"/>
        <v>96.511627906976756</v>
      </c>
    </row>
    <row r="90" spans="1:11" ht="60" x14ac:dyDescent="0.25">
      <c r="A90" s="17" t="s">
        <v>246</v>
      </c>
      <c r="B90" s="13" t="s">
        <v>1</v>
      </c>
      <c r="C90" s="13" t="s">
        <v>53</v>
      </c>
      <c r="D90" s="13" t="s">
        <v>1</v>
      </c>
      <c r="E90" s="13" t="s">
        <v>316</v>
      </c>
      <c r="F90" s="13" t="s">
        <v>220</v>
      </c>
      <c r="G90" s="13" t="s">
        <v>0</v>
      </c>
      <c r="H90" s="13" t="s">
        <v>24</v>
      </c>
      <c r="I90" s="3">
        <v>2342</v>
      </c>
      <c r="J90" s="3">
        <v>2342</v>
      </c>
      <c r="K90" s="3">
        <f t="shared" si="2"/>
        <v>100</v>
      </c>
    </row>
    <row r="91" spans="1:11" ht="45" x14ac:dyDescent="0.25">
      <c r="A91" s="17" t="s">
        <v>409</v>
      </c>
      <c r="B91" s="13" t="s">
        <v>1</v>
      </c>
      <c r="C91" s="13" t="s">
        <v>53</v>
      </c>
      <c r="D91" s="13" t="s">
        <v>24</v>
      </c>
      <c r="E91" s="13" t="s">
        <v>59</v>
      </c>
      <c r="F91" s="13"/>
      <c r="G91" s="13"/>
      <c r="H91" s="13"/>
      <c r="I91" s="3">
        <f>I92+I97</f>
        <v>12020</v>
      </c>
      <c r="J91" s="3">
        <f>J92+J97</f>
        <v>10380</v>
      </c>
      <c r="K91" s="3">
        <f t="shared" si="2"/>
        <v>86.356073211314481</v>
      </c>
    </row>
    <row r="92" spans="1:11" ht="45" x14ac:dyDescent="0.25">
      <c r="A92" s="17" t="s">
        <v>409</v>
      </c>
      <c r="B92" s="13" t="s">
        <v>1</v>
      </c>
      <c r="C92" s="13" t="s">
        <v>53</v>
      </c>
      <c r="D92" s="13" t="s">
        <v>24</v>
      </c>
      <c r="E92" s="13" t="s">
        <v>317</v>
      </c>
      <c r="F92" s="13"/>
      <c r="G92" s="13"/>
      <c r="H92" s="13"/>
      <c r="I92" s="3">
        <f>SUM(I93:I96)</f>
        <v>5830.3</v>
      </c>
      <c r="J92" s="3">
        <f>SUM(J93:J96)</f>
        <v>5503.9</v>
      </c>
      <c r="K92" s="3">
        <f t="shared" si="2"/>
        <v>94.401660291923221</v>
      </c>
    </row>
    <row r="93" spans="1:11" ht="45" x14ac:dyDescent="0.25">
      <c r="A93" s="17" t="s">
        <v>4</v>
      </c>
      <c r="B93" s="13" t="s">
        <v>1</v>
      </c>
      <c r="C93" s="13" t="s">
        <v>53</v>
      </c>
      <c r="D93" s="13" t="s">
        <v>24</v>
      </c>
      <c r="E93" s="13" t="s">
        <v>317</v>
      </c>
      <c r="F93" s="13" t="s">
        <v>5</v>
      </c>
      <c r="G93" s="13" t="s">
        <v>0</v>
      </c>
      <c r="H93" s="13" t="s">
        <v>1</v>
      </c>
      <c r="I93" s="3">
        <v>1122.8</v>
      </c>
      <c r="J93" s="3">
        <v>1096.4000000000001</v>
      </c>
      <c r="K93" s="3">
        <f t="shared" si="2"/>
        <v>97.648735304595675</v>
      </c>
    </row>
    <row r="94" spans="1:11" ht="45" x14ac:dyDescent="0.25">
      <c r="A94" s="17" t="s">
        <v>4</v>
      </c>
      <c r="B94" s="13" t="s">
        <v>1</v>
      </c>
      <c r="C94" s="13" t="s">
        <v>53</v>
      </c>
      <c r="D94" s="13" t="s">
        <v>24</v>
      </c>
      <c r="E94" s="13" t="s">
        <v>317</v>
      </c>
      <c r="F94" s="13" t="s">
        <v>5</v>
      </c>
      <c r="G94" s="13" t="s">
        <v>0</v>
      </c>
      <c r="H94" s="13" t="s">
        <v>7</v>
      </c>
      <c r="I94" s="3">
        <v>3300</v>
      </c>
      <c r="J94" s="3">
        <v>3000</v>
      </c>
      <c r="K94" s="3">
        <f t="shared" si="2"/>
        <v>90.909090909090907</v>
      </c>
    </row>
    <row r="95" spans="1:11" ht="60" x14ac:dyDescent="0.25">
      <c r="A95" s="17" t="s">
        <v>246</v>
      </c>
      <c r="B95" s="13" t="s">
        <v>1</v>
      </c>
      <c r="C95" s="13" t="s">
        <v>53</v>
      </c>
      <c r="D95" s="13" t="s">
        <v>24</v>
      </c>
      <c r="E95" s="13" t="s">
        <v>317</v>
      </c>
      <c r="F95" s="13" t="s">
        <v>220</v>
      </c>
      <c r="G95" s="13" t="s">
        <v>0</v>
      </c>
      <c r="H95" s="13" t="s">
        <v>7</v>
      </c>
      <c r="I95" s="3">
        <v>1027.8</v>
      </c>
      <c r="J95" s="3">
        <v>1027.8</v>
      </c>
      <c r="K95" s="3">
        <f t="shared" si="2"/>
        <v>100</v>
      </c>
    </row>
    <row r="96" spans="1:11" ht="60" x14ac:dyDescent="0.25">
      <c r="A96" s="17" t="s">
        <v>246</v>
      </c>
      <c r="B96" s="13" t="s">
        <v>1</v>
      </c>
      <c r="C96" s="13" t="s">
        <v>53</v>
      </c>
      <c r="D96" s="13" t="s">
        <v>24</v>
      </c>
      <c r="E96" s="13" t="s">
        <v>317</v>
      </c>
      <c r="F96" s="13" t="s">
        <v>220</v>
      </c>
      <c r="G96" s="13" t="s">
        <v>0</v>
      </c>
      <c r="H96" s="13" t="s">
        <v>24</v>
      </c>
      <c r="I96" s="3">
        <v>379.7</v>
      </c>
      <c r="J96" s="3">
        <v>379.7</v>
      </c>
      <c r="K96" s="3">
        <f t="shared" si="2"/>
        <v>100</v>
      </c>
    </row>
    <row r="97" spans="1:11" ht="90" x14ac:dyDescent="0.25">
      <c r="A97" s="17" t="s">
        <v>394</v>
      </c>
      <c r="B97" s="13" t="s">
        <v>1</v>
      </c>
      <c r="C97" s="13" t="s">
        <v>53</v>
      </c>
      <c r="D97" s="13" t="s">
        <v>24</v>
      </c>
      <c r="E97" s="13" t="s">
        <v>324</v>
      </c>
      <c r="F97" s="13"/>
      <c r="G97" s="13"/>
      <c r="H97" s="13"/>
      <c r="I97" s="3">
        <f>I98+I99+I100</f>
        <v>6189.7</v>
      </c>
      <c r="J97" s="3">
        <f>J98+J99+J100</f>
        <v>4876.0999999999995</v>
      </c>
      <c r="K97" s="3">
        <f t="shared" si="2"/>
        <v>78.777646735706085</v>
      </c>
    </row>
    <row r="98" spans="1:11" ht="45" x14ac:dyDescent="0.25">
      <c r="A98" s="17" t="s">
        <v>4</v>
      </c>
      <c r="B98" s="13" t="s">
        <v>1</v>
      </c>
      <c r="C98" s="13" t="s">
        <v>53</v>
      </c>
      <c r="D98" s="13" t="s">
        <v>24</v>
      </c>
      <c r="E98" s="13" t="s">
        <v>324</v>
      </c>
      <c r="F98" s="13" t="s">
        <v>5</v>
      </c>
      <c r="G98" s="13" t="s">
        <v>0</v>
      </c>
      <c r="H98" s="13" t="s">
        <v>1</v>
      </c>
      <c r="I98" s="31">
        <v>94.8</v>
      </c>
      <c r="J98" s="31">
        <v>0</v>
      </c>
      <c r="K98" s="3">
        <f t="shared" si="2"/>
        <v>0</v>
      </c>
    </row>
    <row r="99" spans="1:11" ht="45" x14ac:dyDescent="0.25">
      <c r="A99" s="17" t="s">
        <v>4</v>
      </c>
      <c r="B99" s="13" t="s">
        <v>1</v>
      </c>
      <c r="C99" s="13" t="s">
        <v>53</v>
      </c>
      <c r="D99" s="13" t="s">
        <v>24</v>
      </c>
      <c r="E99" s="13" t="s">
        <v>324</v>
      </c>
      <c r="F99" s="13" t="s">
        <v>5</v>
      </c>
      <c r="G99" s="13" t="s">
        <v>0</v>
      </c>
      <c r="H99" s="13" t="s">
        <v>7</v>
      </c>
      <c r="I99" s="4">
        <v>5029.3999999999996</v>
      </c>
      <c r="J99" s="4">
        <v>4054.2</v>
      </c>
      <c r="K99" s="3">
        <f t="shared" si="2"/>
        <v>80.610013122837714</v>
      </c>
    </row>
    <row r="100" spans="1:11" ht="45" x14ac:dyDescent="0.25">
      <c r="A100" s="17" t="s">
        <v>4</v>
      </c>
      <c r="B100" s="13" t="s">
        <v>1</v>
      </c>
      <c r="C100" s="13" t="s">
        <v>53</v>
      </c>
      <c r="D100" s="13" t="s">
        <v>24</v>
      </c>
      <c r="E100" s="13" t="s">
        <v>324</v>
      </c>
      <c r="F100" s="13" t="s">
        <v>5</v>
      </c>
      <c r="G100" s="13" t="s">
        <v>0</v>
      </c>
      <c r="H100" s="13" t="s">
        <v>24</v>
      </c>
      <c r="I100" s="4">
        <v>1065.5</v>
      </c>
      <c r="J100" s="4">
        <v>821.9</v>
      </c>
      <c r="K100" s="3">
        <f t="shared" si="2"/>
        <v>77.137494134209291</v>
      </c>
    </row>
    <row r="101" spans="1:11" ht="75" x14ac:dyDescent="0.25">
      <c r="A101" s="17" t="s">
        <v>325</v>
      </c>
      <c r="B101" s="13" t="s">
        <v>1</v>
      </c>
      <c r="C101" s="13" t="s">
        <v>53</v>
      </c>
      <c r="D101" s="13" t="s">
        <v>21</v>
      </c>
      <c r="E101" s="13"/>
      <c r="F101" s="13"/>
      <c r="G101" s="13"/>
      <c r="H101" s="13"/>
      <c r="I101" s="4">
        <f>I102</f>
        <v>21005.4</v>
      </c>
      <c r="J101" s="4">
        <f>J102</f>
        <v>5810.9</v>
      </c>
      <c r="K101" s="3">
        <f t="shared" si="2"/>
        <v>27.663838822398045</v>
      </c>
    </row>
    <row r="102" spans="1:11" ht="135" x14ac:dyDescent="0.25">
      <c r="A102" s="17" t="s">
        <v>395</v>
      </c>
      <c r="B102" s="13" t="s">
        <v>1</v>
      </c>
      <c r="C102" s="13" t="s">
        <v>53</v>
      </c>
      <c r="D102" s="13" t="s">
        <v>21</v>
      </c>
      <c r="E102" s="13" t="s">
        <v>327</v>
      </c>
      <c r="F102" s="13"/>
      <c r="G102" s="13"/>
      <c r="H102" s="13"/>
      <c r="I102" s="4">
        <f>I103+I104</f>
        <v>21005.4</v>
      </c>
      <c r="J102" s="4">
        <f>J103+J104</f>
        <v>5810.9</v>
      </c>
      <c r="K102" s="3">
        <f t="shared" si="2"/>
        <v>27.663838822398045</v>
      </c>
    </row>
    <row r="103" spans="1:11" ht="45" x14ac:dyDescent="0.25">
      <c r="A103" s="17" t="s">
        <v>4</v>
      </c>
      <c r="B103" s="13" t="s">
        <v>1</v>
      </c>
      <c r="C103" s="13" t="s">
        <v>53</v>
      </c>
      <c r="D103" s="13" t="s">
        <v>21</v>
      </c>
      <c r="E103" s="13" t="s">
        <v>327</v>
      </c>
      <c r="F103" s="13" t="s">
        <v>5</v>
      </c>
      <c r="G103" s="13" t="s">
        <v>0</v>
      </c>
      <c r="H103" s="13" t="s">
        <v>1</v>
      </c>
      <c r="I103" s="31">
        <v>6005.4</v>
      </c>
      <c r="J103" s="31">
        <v>5810.9</v>
      </c>
      <c r="K103" s="3">
        <f t="shared" si="2"/>
        <v>96.761248209944384</v>
      </c>
    </row>
    <row r="104" spans="1:11" ht="45" x14ac:dyDescent="0.25">
      <c r="A104" s="17" t="s">
        <v>4</v>
      </c>
      <c r="B104" s="13" t="s">
        <v>1</v>
      </c>
      <c r="C104" s="13" t="s">
        <v>53</v>
      </c>
      <c r="D104" s="13" t="s">
        <v>21</v>
      </c>
      <c r="E104" s="13" t="s">
        <v>413</v>
      </c>
      <c r="F104" s="13" t="s">
        <v>5</v>
      </c>
      <c r="G104" s="13" t="s">
        <v>0</v>
      </c>
      <c r="H104" s="13" t="s">
        <v>1</v>
      </c>
      <c r="I104" s="31">
        <v>15000</v>
      </c>
      <c r="J104" s="31">
        <v>0</v>
      </c>
      <c r="K104" s="3">
        <f t="shared" si="2"/>
        <v>0</v>
      </c>
    </row>
    <row r="105" spans="1:11" ht="105" x14ac:dyDescent="0.25">
      <c r="A105" s="17" t="s">
        <v>396</v>
      </c>
      <c r="B105" s="13" t="s">
        <v>1</v>
      </c>
      <c r="C105" s="13" t="s">
        <v>53</v>
      </c>
      <c r="D105" s="13" t="s">
        <v>370</v>
      </c>
      <c r="E105" s="13" t="s">
        <v>369</v>
      </c>
      <c r="F105" s="13"/>
      <c r="G105" s="13"/>
      <c r="H105" s="13"/>
      <c r="I105" s="31">
        <f>I106</f>
        <v>1600.6</v>
      </c>
      <c r="J105" s="31">
        <f>J106</f>
        <v>1600.6</v>
      </c>
      <c r="K105" s="3">
        <f t="shared" si="2"/>
        <v>100</v>
      </c>
    </row>
    <row r="106" spans="1:11" ht="45" x14ac:dyDescent="0.25">
      <c r="A106" s="17" t="s">
        <v>4</v>
      </c>
      <c r="B106" s="13" t="s">
        <v>1</v>
      </c>
      <c r="C106" s="13" t="s">
        <v>53</v>
      </c>
      <c r="D106" s="13" t="s">
        <v>368</v>
      </c>
      <c r="E106" s="13" t="s">
        <v>369</v>
      </c>
      <c r="F106" s="13" t="s">
        <v>220</v>
      </c>
      <c r="G106" s="13" t="s">
        <v>0</v>
      </c>
      <c r="H106" s="13" t="s">
        <v>7</v>
      </c>
      <c r="I106" s="31">
        <v>1600.6</v>
      </c>
      <c r="J106" s="31">
        <v>1600.6</v>
      </c>
      <c r="K106" s="3">
        <f t="shared" si="2"/>
        <v>100</v>
      </c>
    </row>
    <row r="107" spans="1:11" ht="120" x14ac:dyDescent="0.25">
      <c r="A107" s="17" t="s">
        <v>397</v>
      </c>
      <c r="B107" s="13" t="s">
        <v>1</v>
      </c>
      <c r="C107" s="13" t="s">
        <v>53</v>
      </c>
      <c r="D107" s="13" t="s">
        <v>370</v>
      </c>
      <c r="E107" s="13" t="s">
        <v>371</v>
      </c>
      <c r="F107" s="13"/>
      <c r="G107" s="13"/>
      <c r="H107" s="13"/>
      <c r="I107" s="31">
        <f>I108</f>
        <v>565.6</v>
      </c>
      <c r="J107" s="31">
        <f>J108</f>
        <v>565.6</v>
      </c>
      <c r="K107" s="3">
        <f t="shared" si="2"/>
        <v>100</v>
      </c>
    </row>
    <row r="108" spans="1:11" ht="45" x14ac:dyDescent="0.25">
      <c r="A108" s="17" t="s">
        <v>4</v>
      </c>
      <c r="B108" s="13" t="s">
        <v>1</v>
      </c>
      <c r="C108" s="13" t="s">
        <v>53</v>
      </c>
      <c r="D108" s="13" t="s">
        <v>370</v>
      </c>
      <c r="E108" s="13" t="s">
        <v>371</v>
      </c>
      <c r="F108" s="13" t="s">
        <v>220</v>
      </c>
      <c r="G108" s="13" t="s">
        <v>0</v>
      </c>
      <c r="H108" s="13" t="s">
        <v>7</v>
      </c>
      <c r="I108" s="31">
        <v>565.6</v>
      </c>
      <c r="J108" s="31">
        <v>565.6</v>
      </c>
      <c r="K108" s="3">
        <f t="shared" si="2"/>
        <v>100</v>
      </c>
    </row>
    <row r="109" spans="1:11" ht="63" x14ac:dyDescent="0.25">
      <c r="A109" s="15" t="s">
        <v>38</v>
      </c>
      <c r="B109" s="1" t="s">
        <v>7</v>
      </c>
      <c r="C109" s="1" t="s">
        <v>2</v>
      </c>
      <c r="D109" s="1" t="s">
        <v>54</v>
      </c>
      <c r="E109" s="1" t="s">
        <v>59</v>
      </c>
      <c r="F109" s="1"/>
      <c r="G109" s="1"/>
      <c r="H109" s="1"/>
      <c r="I109" s="9">
        <f>I110+I119+I122+I133+I149+I166+I169</f>
        <v>119246.20000000001</v>
      </c>
      <c r="J109" s="9">
        <f>J110+J119+J122+J133+J149+J166+J169</f>
        <v>100223.6</v>
      </c>
      <c r="K109" s="2">
        <f t="shared" si="2"/>
        <v>84.047625836294998</v>
      </c>
    </row>
    <row r="110" spans="1:11" ht="45" x14ac:dyDescent="0.25">
      <c r="A110" s="16" t="s">
        <v>82</v>
      </c>
      <c r="B110" s="13" t="s">
        <v>7</v>
      </c>
      <c r="C110" s="13" t="s">
        <v>17</v>
      </c>
      <c r="D110" s="13" t="s">
        <v>54</v>
      </c>
      <c r="E110" s="13" t="s">
        <v>59</v>
      </c>
      <c r="F110" s="13"/>
      <c r="G110" s="13"/>
      <c r="H110" s="13"/>
      <c r="I110" s="3">
        <f>I111+I114+I117</f>
        <v>7522.5999999999995</v>
      </c>
      <c r="J110" s="3">
        <f>J111+J114+J117</f>
        <v>7512.0999999999995</v>
      </c>
      <c r="K110" s="3">
        <f t="shared" si="2"/>
        <v>99.860420599260891</v>
      </c>
    </row>
    <row r="111" spans="1:11" ht="45" x14ac:dyDescent="0.25">
      <c r="A111" s="16" t="s">
        <v>173</v>
      </c>
      <c r="B111" s="13" t="s">
        <v>7</v>
      </c>
      <c r="C111" s="13" t="s">
        <v>17</v>
      </c>
      <c r="D111" s="13" t="s">
        <v>1</v>
      </c>
      <c r="E111" s="13" t="s">
        <v>59</v>
      </c>
      <c r="F111" s="13"/>
      <c r="G111" s="13"/>
      <c r="H111" s="13"/>
      <c r="I111" s="3">
        <f>I112</f>
        <v>6036.7</v>
      </c>
      <c r="J111" s="3">
        <f>J112</f>
        <v>6036.7</v>
      </c>
      <c r="K111" s="3">
        <f t="shared" si="2"/>
        <v>100</v>
      </c>
    </row>
    <row r="112" spans="1:11" ht="45" x14ac:dyDescent="0.25">
      <c r="A112" s="16" t="s">
        <v>56</v>
      </c>
      <c r="B112" s="13" t="s">
        <v>7</v>
      </c>
      <c r="C112" s="13" t="s">
        <v>17</v>
      </c>
      <c r="D112" s="13" t="s">
        <v>1</v>
      </c>
      <c r="E112" s="13" t="s">
        <v>57</v>
      </c>
      <c r="F112" s="13"/>
      <c r="G112" s="13"/>
      <c r="H112" s="13"/>
      <c r="I112" s="3">
        <f>I113</f>
        <v>6036.7</v>
      </c>
      <c r="J112" s="3">
        <f>J113</f>
        <v>6036.7</v>
      </c>
      <c r="K112" s="3">
        <f t="shared" si="2"/>
        <v>100</v>
      </c>
    </row>
    <row r="113" spans="1:11" ht="60" x14ac:dyDescent="0.25">
      <c r="A113" s="17" t="s">
        <v>246</v>
      </c>
      <c r="B113" s="13" t="s">
        <v>7</v>
      </c>
      <c r="C113" s="13" t="s">
        <v>17</v>
      </c>
      <c r="D113" s="13" t="s">
        <v>1</v>
      </c>
      <c r="E113" s="13" t="s">
        <v>57</v>
      </c>
      <c r="F113" s="13" t="s">
        <v>220</v>
      </c>
      <c r="G113" s="13" t="s">
        <v>0</v>
      </c>
      <c r="H113" s="13" t="s">
        <v>24</v>
      </c>
      <c r="I113" s="3">
        <v>6036.7</v>
      </c>
      <c r="J113" s="3">
        <v>6036.7</v>
      </c>
      <c r="K113" s="3">
        <f t="shared" si="2"/>
        <v>100</v>
      </c>
    </row>
    <row r="114" spans="1:11" ht="48" customHeight="1" x14ac:dyDescent="0.25">
      <c r="A114" s="16" t="s">
        <v>61</v>
      </c>
      <c r="B114" s="13" t="s">
        <v>7</v>
      </c>
      <c r="C114" s="13" t="s">
        <v>17</v>
      </c>
      <c r="D114" s="13" t="s">
        <v>7</v>
      </c>
      <c r="E114" s="13" t="s">
        <v>59</v>
      </c>
      <c r="F114" s="13"/>
      <c r="G114" s="13"/>
      <c r="H114" s="13"/>
      <c r="I114" s="3">
        <f>I115</f>
        <v>605.9</v>
      </c>
      <c r="J114" s="3">
        <f>J115</f>
        <v>595.4</v>
      </c>
      <c r="K114" s="3">
        <f t="shared" si="2"/>
        <v>98.267040765802932</v>
      </c>
    </row>
    <row r="115" spans="1:11" ht="90" x14ac:dyDescent="0.25">
      <c r="A115" s="16" t="s">
        <v>389</v>
      </c>
      <c r="B115" s="13" t="s">
        <v>7</v>
      </c>
      <c r="C115" s="13" t="s">
        <v>17</v>
      </c>
      <c r="D115" s="13" t="s">
        <v>7</v>
      </c>
      <c r="E115" s="13" t="s">
        <v>72</v>
      </c>
      <c r="F115" s="13"/>
      <c r="G115" s="13"/>
      <c r="H115" s="13"/>
      <c r="I115" s="3">
        <f>I116</f>
        <v>605.9</v>
      </c>
      <c r="J115" s="3">
        <f>J116</f>
        <v>595.4</v>
      </c>
      <c r="K115" s="3">
        <f t="shared" si="2"/>
        <v>98.267040765802932</v>
      </c>
    </row>
    <row r="116" spans="1:11" ht="60" x14ac:dyDescent="0.25">
      <c r="A116" s="17" t="s">
        <v>246</v>
      </c>
      <c r="B116" s="13" t="s">
        <v>7</v>
      </c>
      <c r="C116" s="13" t="s">
        <v>17</v>
      </c>
      <c r="D116" s="13" t="s">
        <v>7</v>
      </c>
      <c r="E116" s="13" t="s">
        <v>72</v>
      </c>
      <c r="F116" s="13" t="s">
        <v>220</v>
      </c>
      <c r="G116" s="13" t="s">
        <v>0</v>
      </c>
      <c r="H116" s="13" t="s">
        <v>24</v>
      </c>
      <c r="I116" s="3">
        <v>605.9</v>
      </c>
      <c r="J116" s="3">
        <v>595.4</v>
      </c>
      <c r="K116" s="3">
        <f t="shared" si="2"/>
        <v>98.267040765802932</v>
      </c>
    </row>
    <row r="117" spans="1:11" ht="45" x14ac:dyDescent="0.25">
      <c r="A117" s="14" t="s">
        <v>426</v>
      </c>
      <c r="B117" s="13" t="s">
        <v>7</v>
      </c>
      <c r="C117" s="13" t="s">
        <v>17</v>
      </c>
      <c r="D117" s="13" t="s">
        <v>24</v>
      </c>
      <c r="E117" s="13" t="s">
        <v>427</v>
      </c>
      <c r="F117" s="13"/>
      <c r="G117" s="13"/>
      <c r="H117" s="13"/>
      <c r="I117" s="3">
        <f>I118</f>
        <v>880</v>
      </c>
      <c r="J117" s="3">
        <f>J118</f>
        <v>880</v>
      </c>
      <c r="K117" s="3">
        <f t="shared" si="2"/>
        <v>100</v>
      </c>
    </row>
    <row r="118" spans="1:11" ht="60" x14ac:dyDescent="0.25">
      <c r="A118" s="14" t="s">
        <v>246</v>
      </c>
      <c r="B118" s="13" t="s">
        <v>7</v>
      </c>
      <c r="C118" s="13" t="s">
        <v>17</v>
      </c>
      <c r="D118" s="13" t="s">
        <v>24</v>
      </c>
      <c r="E118" s="13" t="s">
        <v>427</v>
      </c>
      <c r="F118" s="13" t="s">
        <v>220</v>
      </c>
      <c r="G118" s="13" t="s">
        <v>0</v>
      </c>
      <c r="H118" s="13" t="s">
        <v>24</v>
      </c>
      <c r="I118" s="3">
        <v>880</v>
      </c>
      <c r="J118" s="3">
        <v>880</v>
      </c>
      <c r="K118" s="3">
        <f t="shared" si="2"/>
        <v>100</v>
      </c>
    </row>
    <row r="119" spans="1:11" ht="45" x14ac:dyDescent="0.25">
      <c r="A119" s="16" t="s">
        <v>117</v>
      </c>
      <c r="B119" s="13" t="s">
        <v>7</v>
      </c>
      <c r="C119" s="13" t="s">
        <v>18</v>
      </c>
      <c r="D119" s="13" t="s">
        <v>54</v>
      </c>
      <c r="E119" s="13" t="s">
        <v>59</v>
      </c>
      <c r="F119" s="13"/>
      <c r="G119" s="13"/>
      <c r="H119" s="13"/>
      <c r="I119" s="3">
        <f>I120</f>
        <v>250</v>
      </c>
      <c r="J119" s="3">
        <f>J120</f>
        <v>179.3</v>
      </c>
      <c r="K119" s="3">
        <f t="shared" si="2"/>
        <v>71.72</v>
      </c>
    </row>
    <row r="120" spans="1:11" ht="30" x14ac:dyDescent="0.25">
      <c r="A120" s="16" t="s">
        <v>122</v>
      </c>
      <c r="B120" s="13" t="s">
        <v>7</v>
      </c>
      <c r="C120" s="13" t="s">
        <v>18</v>
      </c>
      <c r="D120" s="13" t="s">
        <v>1</v>
      </c>
      <c r="E120" s="13" t="s">
        <v>59</v>
      </c>
      <c r="F120" s="13"/>
      <c r="G120" s="13"/>
      <c r="H120" s="13"/>
      <c r="I120" s="3">
        <f>I121</f>
        <v>250</v>
      </c>
      <c r="J120" s="3">
        <f>J121</f>
        <v>179.3</v>
      </c>
      <c r="K120" s="3">
        <f t="shared" si="2"/>
        <v>71.72</v>
      </c>
    </row>
    <row r="121" spans="1:11" ht="45" x14ac:dyDescent="0.25">
      <c r="A121" s="17" t="s">
        <v>4</v>
      </c>
      <c r="B121" s="13" t="s">
        <v>7</v>
      </c>
      <c r="C121" s="13" t="s">
        <v>18</v>
      </c>
      <c r="D121" s="13" t="s">
        <v>1</v>
      </c>
      <c r="E121" s="13" t="s">
        <v>88</v>
      </c>
      <c r="F121" s="13" t="s">
        <v>5</v>
      </c>
      <c r="G121" s="13" t="s">
        <v>22</v>
      </c>
      <c r="H121" s="13" t="s">
        <v>1</v>
      </c>
      <c r="I121" s="3">
        <v>250</v>
      </c>
      <c r="J121" s="3">
        <v>179.3</v>
      </c>
      <c r="K121" s="3">
        <f t="shared" si="2"/>
        <v>71.72</v>
      </c>
    </row>
    <row r="122" spans="1:11" ht="30" x14ac:dyDescent="0.25">
      <c r="A122" s="16" t="s">
        <v>428</v>
      </c>
      <c r="B122" s="13" t="s">
        <v>7</v>
      </c>
      <c r="C122" s="13" t="s">
        <v>19</v>
      </c>
      <c r="D122" s="13" t="s">
        <v>54</v>
      </c>
      <c r="E122" s="13" t="s">
        <v>59</v>
      </c>
      <c r="F122" s="13"/>
      <c r="G122" s="13"/>
      <c r="H122" s="13"/>
      <c r="I122" s="3">
        <f>I123+I126</f>
        <v>4707.5</v>
      </c>
      <c r="J122" s="3">
        <f>J123+J126</f>
        <v>4666.5</v>
      </c>
      <c r="K122" s="3">
        <f t="shared" si="2"/>
        <v>99.129049389272438</v>
      </c>
    </row>
    <row r="123" spans="1:11" ht="45" x14ac:dyDescent="0.25">
      <c r="A123" s="16" t="s">
        <v>79</v>
      </c>
      <c r="B123" s="13" t="s">
        <v>7</v>
      </c>
      <c r="C123" s="13" t="s">
        <v>19</v>
      </c>
      <c r="D123" s="13" t="s">
        <v>1</v>
      </c>
      <c r="E123" s="13" t="s">
        <v>59</v>
      </c>
      <c r="F123" s="13"/>
      <c r="G123" s="13"/>
      <c r="H123" s="13"/>
      <c r="I123" s="3">
        <f>I124</f>
        <v>3580</v>
      </c>
      <c r="J123" s="3">
        <f>J124</f>
        <v>3580</v>
      </c>
      <c r="K123" s="3">
        <f t="shared" si="2"/>
        <v>100</v>
      </c>
    </row>
    <row r="124" spans="1:11" ht="45" x14ac:dyDescent="0.25">
      <c r="A124" s="16" t="s">
        <v>56</v>
      </c>
      <c r="B124" s="13" t="s">
        <v>7</v>
      </c>
      <c r="C124" s="13" t="s">
        <v>19</v>
      </c>
      <c r="D124" s="13" t="s">
        <v>1</v>
      </c>
      <c r="E124" s="13" t="s">
        <v>57</v>
      </c>
      <c r="F124" s="13"/>
      <c r="G124" s="13"/>
      <c r="H124" s="13"/>
      <c r="I124" s="3">
        <f>I125</f>
        <v>3580</v>
      </c>
      <c r="J124" s="3">
        <f>J125</f>
        <v>3580</v>
      </c>
      <c r="K124" s="3">
        <f t="shared" si="2"/>
        <v>100</v>
      </c>
    </row>
    <row r="125" spans="1:11" ht="60" x14ac:dyDescent="0.25">
      <c r="A125" s="17" t="s">
        <v>246</v>
      </c>
      <c r="B125" s="13" t="s">
        <v>7</v>
      </c>
      <c r="C125" s="13" t="s">
        <v>19</v>
      </c>
      <c r="D125" s="13" t="s">
        <v>1</v>
      </c>
      <c r="E125" s="13" t="s">
        <v>57</v>
      </c>
      <c r="F125" s="13" t="s">
        <v>220</v>
      </c>
      <c r="G125" s="13" t="s">
        <v>22</v>
      </c>
      <c r="H125" s="13" t="s">
        <v>1</v>
      </c>
      <c r="I125" s="3">
        <v>3580</v>
      </c>
      <c r="J125" s="3">
        <v>3580</v>
      </c>
      <c r="K125" s="3">
        <f t="shared" si="2"/>
        <v>100</v>
      </c>
    </row>
    <row r="126" spans="1:11" ht="44.25" customHeight="1" x14ac:dyDescent="0.25">
      <c r="A126" s="16" t="s">
        <v>178</v>
      </c>
      <c r="B126" s="13" t="s">
        <v>7</v>
      </c>
      <c r="C126" s="13" t="s">
        <v>19</v>
      </c>
      <c r="D126" s="13" t="s">
        <v>7</v>
      </c>
      <c r="E126" s="13" t="s">
        <v>59</v>
      </c>
      <c r="F126" s="13"/>
      <c r="G126" s="13"/>
      <c r="H126" s="13"/>
      <c r="I126" s="3">
        <f>I127+I129+I131</f>
        <v>1127.5</v>
      </c>
      <c r="J126" s="3">
        <f>J127+J129+J131</f>
        <v>1086.5</v>
      </c>
      <c r="K126" s="3">
        <f t="shared" si="2"/>
        <v>96.36363636363636</v>
      </c>
    </row>
    <row r="127" spans="1:11" ht="255" x14ac:dyDescent="0.25">
      <c r="A127" s="16" t="s">
        <v>398</v>
      </c>
      <c r="B127" s="13" t="s">
        <v>7</v>
      </c>
      <c r="C127" s="13" t="s">
        <v>19</v>
      </c>
      <c r="D127" s="13" t="s">
        <v>7</v>
      </c>
      <c r="E127" s="13" t="s">
        <v>87</v>
      </c>
      <c r="F127" s="13"/>
      <c r="G127" s="13"/>
      <c r="H127" s="13"/>
      <c r="I127" s="3">
        <f>I128</f>
        <v>1003.4</v>
      </c>
      <c r="J127" s="3">
        <f>J128</f>
        <v>962.4</v>
      </c>
      <c r="K127" s="3">
        <f t="shared" si="2"/>
        <v>95.913892764600362</v>
      </c>
    </row>
    <row r="128" spans="1:11" ht="60" x14ac:dyDescent="0.25">
      <c r="A128" s="17" t="s">
        <v>246</v>
      </c>
      <c r="B128" s="13" t="s">
        <v>7</v>
      </c>
      <c r="C128" s="13" t="s">
        <v>19</v>
      </c>
      <c r="D128" s="13" t="s">
        <v>7</v>
      </c>
      <c r="E128" s="13" t="s">
        <v>87</v>
      </c>
      <c r="F128" s="13" t="s">
        <v>220</v>
      </c>
      <c r="G128" s="13" t="s">
        <v>22</v>
      </c>
      <c r="H128" s="13" t="s">
        <v>1</v>
      </c>
      <c r="I128" s="3">
        <v>1003.4</v>
      </c>
      <c r="J128" s="3">
        <v>962.4</v>
      </c>
      <c r="K128" s="3">
        <f t="shared" si="2"/>
        <v>95.913892764600362</v>
      </c>
    </row>
    <row r="129" spans="1:11" ht="90" x14ac:dyDescent="0.25">
      <c r="A129" s="16" t="s">
        <v>399</v>
      </c>
      <c r="B129" s="13" t="s">
        <v>7</v>
      </c>
      <c r="C129" s="13" t="s">
        <v>19</v>
      </c>
      <c r="D129" s="13" t="s">
        <v>7</v>
      </c>
      <c r="E129" s="13" t="s">
        <v>199</v>
      </c>
      <c r="F129" s="13"/>
      <c r="G129" s="13"/>
      <c r="H129" s="13"/>
      <c r="I129" s="3">
        <f>I130</f>
        <v>56.2</v>
      </c>
      <c r="J129" s="3">
        <f>J130</f>
        <v>56.2</v>
      </c>
      <c r="K129" s="3">
        <f t="shared" si="2"/>
        <v>100</v>
      </c>
    </row>
    <row r="130" spans="1:11" ht="60" x14ac:dyDescent="0.25">
      <c r="A130" s="17" t="s">
        <v>246</v>
      </c>
      <c r="B130" s="13" t="s">
        <v>7</v>
      </c>
      <c r="C130" s="13" t="s">
        <v>19</v>
      </c>
      <c r="D130" s="13" t="s">
        <v>7</v>
      </c>
      <c r="E130" s="13" t="s">
        <v>199</v>
      </c>
      <c r="F130" s="13" t="s">
        <v>220</v>
      </c>
      <c r="G130" s="13" t="s">
        <v>22</v>
      </c>
      <c r="H130" s="13" t="s">
        <v>1</v>
      </c>
      <c r="I130" s="3">
        <v>56.2</v>
      </c>
      <c r="J130" s="3">
        <v>56.2</v>
      </c>
      <c r="K130" s="3">
        <f t="shared" si="2"/>
        <v>100</v>
      </c>
    </row>
    <row r="131" spans="1:11" ht="105" x14ac:dyDescent="0.25">
      <c r="A131" s="17" t="s">
        <v>373</v>
      </c>
      <c r="B131" s="13" t="s">
        <v>7</v>
      </c>
      <c r="C131" s="13" t="s">
        <v>19</v>
      </c>
      <c r="D131" s="13" t="s">
        <v>7</v>
      </c>
      <c r="E131" s="13" t="s">
        <v>358</v>
      </c>
      <c r="F131" s="13"/>
      <c r="G131" s="13"/>
      <c r="H131" s="13"/>
      <c r="I131" s="3">
        <f>I132</f>
        <v>67.900000000000006</v>
      </c>
      <c r="J131" s="3">
        <f>J132</f>
        <v>67.900000000000006</v>
      </c>
      <c r="K131" s="3">
        <f t="shared" si="2"/>
        <v>100</v>
      </c>
    </row>
    <row r="132" spans="1:11" ht="60" x14ac:dyDescent="0.25">
      <c r="A132" s="17" t="s">
        <v>246</v>
      </c>
      <c r="B132" s="13" t="s">
        <v>7</v>
      </c>
      <c r="C132" s="13" t="s">
        <v>19</v>
      </c>
      <c r="D132" s="13" t="s">
        <v>7</v>
      </c>
      <c r="E132" s="13" t="s">
        <v>358</v>
      </c>
      <c r="F132" s="13" t="s">
        <v>220</v>
      </c>
      <c r="G132" s="13" t="s">
        <v>7</v>
      </c>
      <c r="H132" s="13" t="s">
        <v>1</v>
      </c>
      <c r="I132" s="3">
        <v>67.900000000000006</v>
      </c>
      <c r="J132" s="3">
        <v>67.900000000000006</v>
      </c>
      <c r="K132" s="3">
        <f t="shared" si="2"/>
        <v>100</v>
      </c>
    </row>
    <row r="133" spans="1:11" ht="45" x14ac:dyDescent="0.25">
      <c r="A133" s="17" t="s">
        <v>292</v>
      </c>
      <c r="B133" s="13" t="s">
        <v>7</v>
      </c>
      <c r="C133" s="13" t="s">
        <v>51</v>
      </c>
      <c r="D133" s="13" t="s">
        <v>54</v>
      </c>
      <c r="E133" s="13" t="s">
        <v>59</v>
      </c>
      <c r="F133" s="13"/>
      <c r="G133" s="13"/>
      <c r="H133" s="13"/>
      <c r="I133" s="3">
        <f>I134+I137+I142+I144+I147</f>
        <v>35934.700000000004</v>
      </c>
      <c r="J133" s="3">
        <f>J134+J137+J142+J144+J147</f>
        <v>34854.400000000001</v>
      </c>
      <c r="K133" s="3">
        <f t="shared" si="2"/>
        <v>96.993713597163733</v>
      </c>
    </row>
    <row r="134" spans="1:11" ht="45" x14ac:dyDescent="0.25">
      <c r="A134" s="17" t="s">
        <v>79</v>
      </c>
      <c r="B134" s="13" t="s">
        <v>7</v>
      </c>
      <c r="C134" s="13" t="s">
        <v>51</v>
      </c>
      <c r="D134" s="13" t="s">
        <v>1</v>
      </c>
      <c r="E134" s="13" t="s">
        <v>59</v>
      </c>
      <c r="F134" s="13"/>
      <c r="G134" s="13"/>
      <c r="H134" s="13"/>
      <c r="I134" s="3">
        <f>I135</f>
        <v>8532.2000000000007</v>
      </c>
      <c r="J134" s="3">
        <f>J135</f>
        <v>8532.2000000000007</v>
      </c>
      <c r="K134" s="3">
        <f t="shared" si="2"/>
        <v>100</v>
      </c>
    </row>
    <row r="135" spans="1:11" ht="45" x14ac:dyDescent="0.25">
      <c r="A135" s="16" t="s">
        <v>56</v>
      </c>
      <c r="B135" s="13" t="s">
        <v>7</v>
      </c>
      <c r="C135" s="13" t="s">
        <v>51</v>
      </c>
      <c r="D135" s="13" t="s">
        <v>1</v>
      </c>
      <c r="E135" s="13" t="s">
        <v>57</v>
      </c>
      <c r="F135" s="13"/>
      <c r="G135" s="13"/>
      <c r="H135" s="13"/>
      <c r="I135" s="3">
        <f>I136</f>
        <v>8532.2000000000007</v>
      </c>
      <c r="J135" s="3">
        <f>J136</f>
        <v>8532.2000000000007</v>
      </c>
      <c r="K135" s="3">
        <f t="shared" ref="K135:K198" si="3">J135/I135*100</f>
        <v>100</v>
      </c>
    </row>
    <row r="136" spans="1:11" ht="60" x14ac:dyDescent="0.25">
      <c r="A136" s="17" t="s">
        <v>246</v>
      </c>
      <c r="B136" s="13" t="s">
        <v>7</v>
      </c>
      <c r="C136" s="13" t="s">
        <v>51</v>
      </c>
      <c r="D136" s="13" t="s">
        <v>1</v>
      </c>
      <c r="E136" s="13" t="s">
        <v>57</v>
      </c>
      <c r="F136" s="13" t="s">
        <v>220</v>
      </c>
      <c r="G136" s="13" t="s">
        <v>22</v>
      </c>
      <c r="H136" s="13" t="s">
        <v>1</v>
      </c>
      <c r="I136" s="3">
        <v>8532.2000000000007</v>
      </c>
      <c r="J136" s="3">
        <v>8532.2000000000007</v>
      </c>
      <c r="K136" s="3">
        <f t="shared" si="3"/>
        <v>100</v>
      </c>
    </row>
    <row r="137" spans="1:11" ht="45" x14ac:dyDescent="0.25">
      <c r="A137" s="16" t="s">
        <v>233</v>
      </c>
      <c r="B137" s="13" t="s">
        <v>7</v>
      </c>
      <c r="C137" s="13" t="s">
        <v>51</v>
      </c>
      <c r="D137" s="13" t="s">
        <v>7</v>
      </c>
      <c r="E137" s="13" t="s">
        <v>59</v>
      </c>
      <c r="F137" s="13"/>
      <c r="G137" s="13"/>
      <c r="H137" s="13"/>
      <c r="I137" s="3">
        <f>I138+I140</f>
        <v>15365.7</v>
      </c>
      <c r="J137" s="3">
        <f>J138+J140</f>
        <v>15053.4</v>
      </c>
      <c r="K137" s="3">
        <f t="shared" si="3"/>
        <v>97.96755110408246</v>
      </c>
    </row>
    <row r="138" spans="1:11" ht="60" x14ac:dyDescent="0.25">
      <c r="A138" s="16" t="s">
        <v>400</v>
      </c>
      <c r="B138" s="13" t="s">
        <v>7</v>
      </c>
      <c r="C138" s="13" t="s">
        <v>51</v>
      </c>
      <c r="D138" s="13" t="s">
        <v>7</v>
      </c>
      <c r="E138" s="13" t="s">
        <v>302</v>
      </c>
      <c r="F138" s="13"/>
      <c r="G138" s="13"/>
      <c r="H138" s="13"/>
      <c r="I138" s="3">
        <f>I139</f>
        <v>15265.7</v>
      </c>
      <c r="J138" s="3">
        <f>J139</f>
        <v>14953.4</v>
      </c>
      <c r="K138" s="3">
        <f t="shared" si="3"/>
        <v>97.954237277032817</v>
      </c>
    </row>
    <row r="139" spans="1:11" ht="60" x14ac:dyDescent="0.25">
      <c r="A139" s="17" t="s">
        <v>246</v>
      </c>
      <c r="B139" s="13" t="s">
        <v>7</v>
      </c>
      <c r="C139" s="13" t="s">
        <v>51</v>
      </c>
      <c r="D139" s="13" t="s">
        <v>7</v>
      </c>
      <c r="E139" s="13" t="s">
        <v>302</v>
      </c>
      <c r="F139" s="13" t="s">
        <v>220</v>
      </c>
      <c r="G139" s="13" t="s">
        <v>22</v>
      </c>
      <c r="H139" s="13" t="s">
        <v>1</v>
      </c>
      <c r="I139" s="3">
        <v>15265.7</v>
      </c>
      <c r="J139" s="3">
        <v>14953.4</v>
      </c>
      <c r="K139" s="3">
        <f t="shared" si="3"/>
        <v>97.954237277032817</v>
      </c>
    </row>
    <row r="140" spans="1:11" ht="75" x14ac:dyDescent="0.25">
      <c r="A140" s="17" t="s">
        <v>372</v>
      </c>
      <c r="B140" s="13" t="s">
        <v>7</v>
      </c>
      <c r="C140" s="13" t="s">
        <v>51</v>
      </c>
      <c r="D140" s="13" t="s">
        <v>7</v>
      </c>
      <c r="E140" s="13" t="s">
        <v>361</v>
      </c>
      <c r="F140" s="13"/>
      <c r="G140" s="13"/>
      <c r="H140" s="13"/>
      <c r="I140" s="3">
        <f>I141</f>
        <v>100</v>
      </c>
      <c r="J140" s="3">
        <f>J141</f>
        <v>100</v>
      </c>
      <c r="K140" s="3">
        <f t="shared" si="3"/>
        <v>100</v>
      </c>
    </row>
    <row r="141" spans="1:11" ht="60" x14ac:dyDescent="0.25">
      <c r="A141" s="17" t="s">
        <v>246</v>
      </c>
      <c r="B141" s="13" t="s">
        <v>7</v>
      </c>
      <c r="C141" s="13" t="s">
        <v>51</v>
      </c>
      <c r="D141" s="13" t="s">
        <v>7</v>
      </c>
      <c r="E141" s="13" t="s">
        <v>361</v>
      </c>
      <c r="F141" s="13" t="s">
        <v>220</v>
      </c>
      <c r="G141" s="13" t="s">
        <v>22</v>
      </c>
      <c r="H141" s="13" t="s">
        <v>1</v>
      </c>
      <c r="I141" s="3">
        <v>100</v>
      </c>
      <c r="J141" s="3">
        <v>100</v>
      </c>
      <c r="K141" s="3">
        <f t="shared" si="3"/>
        <v>100</v>
      </c>
    </row>
    <row r="142" spans="1:11" ht="30" x14ac:dyDescent="0.25">
      <c r="A142" s="16" t="s">
        <v>291</v>
      </c>
      <c r="B142" s="13" t="s">
        <v>7</v>
      </c>
      <c r="C142" s="13" t="s">
        <v>51</v>
      </c>
      <c r="D142" s="13" t="s">
        <v>24</v>
      </c>
      <c r="E142" s="13" t="s">
        <v>59</v>
      </c>
      <c r="F142" s="13"/>
      <c r="G142" s="13"/>
      <c r="H142" s="13"/>
      <c r="I142" s="3">
        <f>I143</f>
        <v>750</v>
      </c>
      <c r="J142" s="3">
        <f>J143</f>
        <v>610.6</v>
      </c>
      <c r="K142" s="3">
        <f t="shared" si="3"/>
        <v>81.413333333333341</v>
      </c>
    </row>
    <row r="143" spans="1:11" ht="45" x14ac:dyDescent="0.25">
      <c r="A143" s="17" t="s">
        <v>4</v>
      </c>
      <c r="B143" s="13" t="s">
        <v>7</v>
      </c>
      <c r="C143" s="13" t="s">
        <v>51</v>
      </c>
      <c r="D143" s="13" t="s">
        <v>24</v>
      </c>
      <c r="E143" s="13" t="s">
        <v>290</v>
      </c>
      <c r="F143" s="13" t="s">
        <v>5</v>
      </c>
      <c r="G143" s="13" t="s">
        <v>22</v>
      </c>
      <c r="H143" s="13" t="s">
        <v>1</v>
      </c>
      <c r="I143" s="3">
        <v>750</v>
      </c>
      <c r="J143" s="3">
        <v>610.6</v>
      </c>
      <c r="K143" s="3">
        <f t="shared" si="3"/>
        <v>81.413333333333341</v>
      </c>
    </row>
    <row r="144" spans="1:11" ht="45" x14ac:dyDescent="0.25">
      <c r="A144" s="16" t="s">
        <v>342</v>
      </c>
      <c r="B144" s="13" t="s">
        <v>7</v>
      </c>
      <c r="C144" s="13" t="s">
        <v>51</v>
      </c>
      <c r="D144" s="13" t="s">
        <v>21</v>
      </c>
      <c r="E144" s="13" t="s">
        <v>59</v>
      </c>
      <c r="F144" s="13"/>
      <c r="G144" s="13"/>
      <c r="H144" s="13"/>
      <c r="I144" s="3">
        <f>I146+I145</f>
        <v>9123.5</v>
      </c>
      <c r="J144" s="3">
        <f>J146+J145</f>
        <v>9122.7999999999993</v>
      </c>
      <c r="K144" s="3">
        <f t="shared" si="3"/>
        <v>99.992327505891382</v>
      </c>
    </row>
    <row r="145" spans="1:11" ht="45" x14ac:dyDescent="0.25">
      <c r="A145" s="17" t="s">
        <v>4</v>
      </c>
      <c r="B145" s="13" t="s">
        <v>7</v>
      </c>
      <c r="C145" s="13" t="s">
        <v>51</v>
      </c>
      <c r="D145" s="13" t="s">
        <v>21</v>
      </c>
      <c r="E145" s="13" t="s">
        <v>343</v>
      </c>
      <c r="F145" s="13" t="s">
        <v>5</v>
      </c>
      <c r="G145" s="13" t="s">
        <v>22</v>
      </c>
      <c r="H145" s="13" t="s">
        <v>1</v>
      </c>
      <c r="I145" s="3">
        <v>173</v>
      </c>
      <c r="J145" s="3">
        <v>172.3</v>
      </c>
      <c r="K145" s="3">
        <f t="shared" si="3"/>
        <v>99.595375722543352</v>
      </c>
    </row>
    <row r="146" spans="1:11" ht="60" x14ac:dyDescent="0.25">
      <c r="A146" s="17" t="s">
        <v>246</v>
      </c>
      <c r="B146" s="13" t="s">
        <v>7</v>
      </c>
      <c r="C146" s="13" t="s">
        <v>51</v>
      </c>
      <c r="D146" s="13" t="s">
        <v>21</v>
      </c>
      <c r="E146" s="13" t="s">
        <v>343</v>
      </c>
      <c r="F146" s="13" t="s">
        <v>220</v>
      </c>
      <c r="G146" s="13" t="s">
        <v>22</v>
      </c>
      <c r="H146" s="13" t="s">
        <v>1</v>
      </c>
      <c r="I146" s="3">
        <v>8950.5</v>
      </c>
      <c r="J146" s="3">
        <v>8950.5</v>
      </c>
      <c r="K146" s="3">
        <f t="shared" si="3"/>
        <v>100</v>
      </c>
    </row>
    <row r="147" spans="1:11" ht="285" x14ac:dyDescent="0.25">
      <c r="A147" s="18" t="s">
        <v>402</v>
      </c>
      <c r="B147" s="5" t="s">
        <v>7</v>
      </c>
      <c r="C147" s="5" t="s">
        <v>51</v>
      </c>
      <c r="D147" s="5" t="s">
        <v>27</v>
      </c>
      <c r="E147" s="5" t="s">
        <v>328</v>
      </c>
      <c r="F147" s="5"/>
      <c r="G147" s="13"/>
      <c r="H147" s="13"/>
      <c r="I147" s="3">
        <f>I148</f>
        <v>2163.3000000000002</v>
      </c>
      <c r="J147" s="3">
        <f>J148</f>
        <v>1535.4</v>
      </c>
      <c r="K147" s="3">
        <f t="shared" si="3"/>
        <v>70.974899459159616</v>
      </c>
    </row>
    <row r="148" spans="1:11" ht="45" x14ac:dyDescent="0.25">
      <c r="A148" s="19" t="s">
        <v>4</v>
      </c>
      <c r="B148" s="5" t="s">
        <v>7</v>
      </c>
      <c r="C148" s="5" t="s">
        <v>51</v>
      </c>
      <c r="D148" s="5" t="s">
        <v>27</v>
      </c>
      <c r="E148" s="5" t="s">
        <v>328</v>
      </c>
      <c r="F148" s="5" t="s">
        <v>5</v>
      </c>
      <c r="G148" s="13" t="s">
        <v>22</v>
      </c>
      <c r="H148" s="13" t="s">
        <v>1</v>
      </c>
      <c r="I148" s="3">
        <v>2163.3000000000002</v>
      </c>
      <c r="J148" s="3">
        <v>1535.4</v>
      </c>
      <c r="K148" s="3">
        <f t="shared" si="3"/>
        <v>70.974899459159616</v>
      </c>
    </row>
    <row r="149" spans="1:11" ht="60" x14ac:dyDescent="0.25">
      <c r="A149" s="16" t="s">
        <v>429</v>
      </c>
      <c r="B149" s="13" t="s">
        <v>7</v>
      </c>
      <c r="C149" s="13" t="s">
        <v>53</v>
      </c>
      <c r="D149" s="13" t="s">
        <v>54</v>
      </c>
      <c r="E149" s="13" t="s">
        <v>59</v>
      </c>
      <c r="F149" s="13"/>
      <c r="G149" s="13"/>
      <c r="H149" s="13"/>
      <c r="I149" s="3">
        <f>I150+I155+I161+I164+I159</f>
        <v>50443.8</v>
      </c>
      <c r="J149" s="3">
        <f>J150+J155+J161+J164+J159</f>
        <v>32623.700000000004</v>
      </c>
      <c r="K149" s="3">
        <f t="shared" si="3"/>
        <v>64.673359263180018</v>
      </c>
    </row>
    <row r="150" spans="1:11" ht="45" x14ac:dyDescent="0.25">
      <c r="A150" s="16" t="s">
        <v>79</v>
      </c>
      <c r="B150" s="13" t="s">
        <v>7</v>
      </c>
      <c r="C150" s="13" t="s">
        <v>53</v>
      </c>
      <c r="D150" s="13" t="s">
        <v>1</v>
      </c>
      <c r="E150" s="13" t="s">
        <v>59</v>
      </c>
      <c r="F150" s="13"/>
      <c r="G150" s="13"/>
      <c r="H150" s="13"/>
      <c r="I150" s="3">
        <f>I151</f>
        <v>2983</v>
      </c>
      <c r="J150" s="3">
        <f>J151</f>
        <v>2221.3000000000002</v>
      </c>
      <c r="K150" s="3">
        <f t="shared" si="3"/>
        <v>74.465303385853176</v>
      </c>
    </row>
    <row r="151" spans="1:11" ht="45" x14ac:dyDescent="0.25">
      <c r="A151" s="16" t="s">
        <v>56</v>
      </c>
      <c r="B151" s="13" t="s">
        <v>7</v>
      </c>
      <c r="C151" s="13" t="s">
        <v>53</v>
      </c>
      <c r="D151" s="13" t="s">
        <v>1</v>
      </c>
      <c r="E151" s="13" t="s">
        <v>57</v>
      </c>
      <c r="F151" s="13"/>
      <c r="G151" s="13"/>
      <c r="H151" s="13"/>
      <c r="I151" s="3">
        <f>I152+I153+I154</f>
        <v>2983</v>
      </c>
      <c r="J151" s="3">
        <f>J152+J153+J154</f>
        <v>2221.3000000000002</v>
      </c>
      <c r="K151" s="3">
        <f t="shared" si="3"/>
        <v>74.465303385853176</v>
      </c>
    </row>
    <row r="152" spans="1:11" ht="120" x14ac:dyDescent="0.25">
      <c r="A152" s="17" t="s">
        <v>244</v>
      </c>
      <c r="B152" s="13" t="s">
        <v>7</v>
      </c>
      <c r="C152" s="13" t="s">
        <v>53</v>
      </c>
      <c r="D152" s="13" t="s">
        <v>1</v>
      </c>
      <c r="E152" s="13" t="s">
        <v>57</v>
      </c>
      <c r="F152" s="13" t="s">
        <v>245</v>
      </c>
      <c r="G152" s="13" t="s">
        <v>22</v>
      </c>
      <c r="H152" s="13" t="s">
        <v>1</v>
      </c>
      <c r="I152" s="3">
        <v>1599.7</v>
      </c>
      <c r="J152" s="3">
        <v>1262.5999999999999</v>
      </c>
      <c r="K152" s="3">
        <f t="shared" si="3"/>
        <v>78.927298868537846</v>
      </c>
    </row>
    <row r="153" spans="1:11" ht="45" x14ac:dyDescent="0.25">
      <c r="A153" s="17" t="s">
        <v>4</v>
      </c>
      <c r="B153" s="13" t="s">
        <v>7</v>
      </c>
      <c r="C153" s="13" t="s">
        <v>53</v>
      </c>
      <c r="D153" s="13" t="s">
        <v>1</v>
      </c>
      <c r="E153" s="13" t="s">
        <v>57</v>
      </c>
      <c r="F153" s="13" t="s">
        <v>5</v>
      </c>
      <c r="G153" s="13" t="s">
        <v>22</v>
      </c>
      <c r="H153" s="13" t="s">
        <v>1</v>
      </c>
      <c r="I153" s="3">
        <v>1382.3</v>
      </c>
      <c r="J153" s="3">
        <v>958.7</v>
      </c>
      <c r="K153" s="3">
        <f t="shared" si="3"/>
        <v>69.355422122549385</v>
      </c>
    </row>
    <row r="154" spans="1:11" ht="15" x14ac:dyDescent="0.25">
      <c r="A154" s="17" t="s">
        <v>6</v>
      </c>
      <c r="B154" s="13" t="s">
        <v>7</v>
      </c>
      <c r="C154" s="13" t="s">
        <v>53</v>
      </c>
      <c r="D154" s="13" t="s">
        <v>1</v>
      </c>
      <c r="E154" s="13" t="s">
        <v>57</v>
      </c>
      <c r="F154" s="13" t="s">
        <v>243</v>
      </c>
      <c r="G154" s="13" t="s">
        <v>22</v>
      </c>
      <c r="H154" s="13" t="s">
        <v>1</v>
      </c>
      <c r="I154" s="3">
        <v>1</v>
      </c>
      <c r="J154" s="3">
        <v>0</v>
      </c>
      <c r="K154" s="3">
        <f t="shared" si="3"/>
        <v>0</v>
      </c>
    </row>
    <row r="155" spans="1:11" ht="60" x14ac:dyDescent="0.25">
      <c r="A155" s="16" t="s">
        <v>179</v>
      </c>
      <c r="B155" s="13" t="s">
        <v>7</v>
      </c>
      <c r="C155" s="13" t="s">
        <v>53</v>
      </c>
      <c r="D155" s="13" t="s">
        <v>7</v>
      </c>
      <c r="E155" s="13" t="s">
        <v>59</v>
      </c>
      <c r="F155" s="13"/>
      <c r="G155" s="13"/>
      <c r="H155" s="13"/>
      <c r="I155" s="3">
        <f>I156</f>
        <v>306.90000000000003</v>
      </c>
      <c r="J155" s="3">
        <f>J156</f>
        <v>306.90000000000003</v>
      </c>
      <c r="K155" s="3">
        <f t="shared" si="3"/>
        <v>100</v>
      </c>
    </row>
    <row r="156" spans="1:11" ht="390" x14ac:dyDescent="0.25">
      <c r="A156" s="16" t="s">
        <v>433</v>
      </c>
      <c r="B156" s="13" t="s">
        <v>7</v>
      </c>
      <c r="C156" s="13" t="s">
        <v>53</v>
      </c>
      <c r="D156" s="13" t="s">
        <v>7</v>
      </c>
      <c r="E156" s="13" t="s">
        <v>87</v>
      </c>
      <c r="F156" s="13"/>
      <c r="G156" s="13"/>
      <c r="H156" s="13"/>
      <c r="I156" s="3">
        <f>I157+I158</f>
        <v>306.90000000000003</v>
      </c>
      <c r="J156" s="3">
        <f>J157+J158</f>
        <v>306.90000000000003</v>
      </c>
      <c r="K156" s="3">
        <f t="shared" si="3"/>
        <v>100</v>
      </c>
    </row>
    <row r="157" spans="1:11" ht="120" x14ac:dyDescent="0.25">
      <c r="A157" s="17" t="s">
        <v>244</v>
      </c>
      <c r="B157" s="13" t="s">
        <v>7</v>
      </c>
      <c r="C157" s="13" t="s">
        <v>53</v>
      </c>
      <c r="D157" s="13" t="s">
        <v>7</v>
      </c>
      <c r="E157" s="13" t="s">
        <v>87</v>
      </c>
      <c r="F157" s="13" t="s">
        <v>245</v>
      </c>
      <c r="G157" s="13" t="s">
        <v>22</v>
      </c>
      <c r="H157" s="13" t="s">
        <v>1</v>
      </c>
      <c r="I157" s="3">
        <v>292.10000000000002</v>
      </c>
      <c r="J157" s="3">
        <v>292.10000000000002</v>
      </c>
      <c r="K157" s="3">
        <f t="shared" si="3"/>
        <v>100</v>
      </c>
    </row>
    <row r="158" spans="1:11" ht="120" x14ac:dyDescent="0.25">
      <c r="A158" s="17" t="s">
        <v>244</v>
      </c>
      <c r="B158" s="13" t="s">
        <v>7</v>
      </c>
      <c r="C158" s="13" t="s">
        <v>53</v>
      </c>
      <c r="D158" s="13" t="s">
        <v>7</v>
      </c>
      <c r="E158" s="13" t="s">
        <v>87</v>
      </c>
      <c r="F158" s="13" t="s">
        <v>240</v>
      </c>
      <c r="G158" s="13" t="s">
        <v>22</v>
      </c>
      <c r="H158" s="13" t="s">
        <v>1</v>
      </c>
      <c r="I158" s="3">
        <v>14.8</v>
      </c>
      <c r="J158" s="3">
        <v>14.8</v>
      </c>
      <c r="K158" s="3">
        <f t="shared" si="3"/>
        <v>100</v>
      </c>
    </row>
    <row r="159" spans="1:11" ht="90" x14ac:dyDescent="0.25">
      <c r="A159" s="19" t="s">
        <v>401</v>
      </c>
      <c r="B159" s="5" t="s">
        <v>7</v>
      </c>
      <c r="C159" s="5" t="s">
        <v>53</v>
      </c>
      <c r="D159" s="5" t="s">
        <v>25</v>
      </c>
      <c r="E159" s="5" t="s">
        <v>59</v>
      </c>
      <c r="F159" s="13"/>
      <c r="G159" s="13"/>
      <c r="H159" s="13"/>
      <c r="I159" s="3">
        <f>I160</f>
        <v>4506.8999999999996</v>
      </c>
      <c r="J159" s="3">
        <f>J160</f>
        <v>4488.7</v>
      </c>
      <c r="K159" s="3">
        <f t="shared" si="3"/>
        <v>99.596174754265689</v>
      </c>
    </row>
    <row r="160" spans="1:11" ht="45" x14ac:dyDescent="0.25">
      <c r="A160" s="19" t="s">
        <v>4</v>
      </c>
      <c r="B160" s="5" t="s">
        <v>7</v>
      </c>
      <c r="C160" s="5" t="s">
        <v>53</v>
      </c>
      <c r="D160" s="5" t="s">
        <v>25</v>
      </c>
      <c r="E160" s="5" t="s">
        <v>329</v>
      </c>
      <c r="F160" s="13" t="s">
        <v>5</v>
      </c>
      <c r="G160" s="13" t="s">
        <v>22</v>
      </c>
      <c r="H160" s="13" t="s">
        <v>1</v>
      </c>
      <c r="I160" s="3">
        <v>4506.8999999999996</v>
      </c>
      <c r="J160" s="3">
        <v>4488.7</v>
      </c>
      <c r="K160" s="3">
        <f t="shared" si="3"/>
        <v>99.596174754265689</v>
      </c>
    </row>
    <row r="161" spans="1:11" ht="75" x14ac:dyDescent="0.25">
      <c r="A161" s="17" t="s">
        <v>411</v>
      </c>
      <c r="B161" s="13" t="s">
        <v>7</v>
      </c>
      <c r="C161" s="13" t="s">
        <v>53</v>
      </c>
      <c r="D161" s="13" t="s">
        <v>27</v>
      </c>
      <c r="E161" s="13" t="s">
        <v>59</v>
      </c>
      <c r="F161" s="13"/>
      <c r="G161" s="13"/>
      <c r="H161" s="13"/>
      <c r="I161" s="3">
        <f>I162</f>
        <v>35000</v>
      </c>
      <c r="J161" s="3">
        <f>J162</f>
        <v>23587.9</v>
      </c>
      <c r="K161" s="3">
        <f t="shared" si="3"/>
        <v>67.394000000000005</v>
      </c>
    </row>
    <row r="162" spans="1:11" ht="135" x14ac:dyDescent="0.25">
      <c r="A162" s="17" t="s">
        <v>403</v>
      </c>
      <c r="B162" s="13" t="s">
        <v>7</v>
      </c>
      <c r="C162" s="13" t="s">
        <v>53</v>
      </c>
      <c r="D162" s="13" t="s">
        <v>27</v>
      </c>
      <c r="E162" s="13" t="s">
        <v>359</v>
      </c>
      <c r="F162" s="13"/>
      <c r="G162" s="13"/>
      <c r="H162" s="13"/>
      <c r="I162" s="3">
        <f>I163</f>
        <v>35000</v>
      </c>
      <c r="J162" s="3">
        <f>J163</f>
        <v>23587.9</v>
      </c>
      <c r="K162" s="3">
        <f t="shared" si="3"/>
        <v>67.394000000000005</v>
      </c>
    </row>
    <row r="163" spans="1:11" ht="45" x14ac:dyDescent="0.25">
      <c r="A163" s="17" t="s">
        <v>4</v>
      </c>
      <c r="B163" s="13" t="s">
        <v>7</v>
      </c>
      <c r="C163" s="13" t="s">
        <v>53</v>
      </c>
      <c r="D163" s="13" t="s">
        <v>27</v>
      </c>
      <c r="E163" s="13" t="s">
        <v>359</v>
      </c>
      <c r="F163" s="13" t="s">
        <v>5</v>
      </c>
      <c r="G163" s="13" t="s">
        <v>22</v>
      </c>
      <c r="H163" s="13" t="s">
        <v>1</v>
      </c>
      <c r="I163" s="3">
        <v>35000</v>
      </c>
      <c r="J163" s="3">
        <v>23587.9</v>
      </c>
      <c r="K163" s="3">
        <f t="shared" si="3"/>
        <v>67.394000000000005</v>
      </c>
    </row>
    <row r="164" spans="1:11" ht="45" x14ac:dyDescent="0.25">
      <c r="A164" s="17" t="s">
        <v>410</v>
      </c>
      <c r="B164" s="13" t="s">
        <v>7</v>
      </c>
      <c r="C164" s="13" t="s">
        <v>53</v>
      </c>
      <c r="D164" s="13" t="s">
        <v>0</v>
      </c>
      <c r="E164" s="13" t="s">
        <v>59</v>
      </c>
      <c r="F164" s="13"/>
      <c r="G164" s="13"/>
      <c r="H164" s="13"/>
      <c r="I164" s="3">
        <f>I165</f>
        <v>7647</v>
      </c>
      <c r="J164" s="3">
        <f>J165</f>
        <v>2018.9</v>
      </c>
      <c r="K164" s="3">
        <f t="shared" si="3"/>
        <v>26.401203086177588</v>
      </c>
    </row>
    <row r="165" spans="1:11" ht="45" x14ac:dyDescent="0.25">
      <c r="A165" s="17" t="s">
        <v>4</v>
      </c>
      <c r="B165" s="13" t="s">
        <v>7</v>
      </c>
      <c r="C165" s="13" t="s">
        <v>53</v>
      </c>
      <c r="D165" s="13" t="s">
        <v>0</v>
      </c>
      <c r="E165" s="13" t="s">
        <v>417</v>
      </c>
      <c r="F165" s="13" t="s">
        <v>5</v>
      </c>
      <c r="G165" s="13" t="s">
        <v>22</v>
      </c>
      <c r="H165" s="13" t="s">
        <v>1</v>
      </c>
      <c r="I165" s="3">
        <v>7647</v>
      </c>
      <c r="J165" s="3">
        <v>2018.9</v>
      </c>
      <c r="K165" s="3">
        <f t="shared" si="3"/>
        <v>26.401203086177588</v>
      </c>
    </row>
    <row r="166" spans="1:11" ht="60" x14ac:dyDescent="0.25">
      <c r="A166" s="16" t="s">
        <v>344</v>
      </c>
      <c r="B166" s="13" t="s">
        <v>7</v>
      </c>
      <c r="C166" s="13" t="s">
        <v>238</v>
      </c>
      <c r="D166" s="13" t="s">
        <v>54</v>
      </c>
      <c r="E166" s="13" t="s">
        <v>59</v>
      </c>
      <c r="F166" s="13"/>
      <c r="G166" s="13"/>
      <c r="H166" s="13"/>
      <c r="I166" s="3">
        <f>I167</f>
        <v>2387.6</v>
      </c>
      <c r="J166" s="3">
        <f>J167</f>
        <v>2387.6</v>
      </c>
      <c r="K166" s="3">
        <f t="shared" si="3"/>
        <v>100</v>
      </c>
    </row>
    <row r="167" spans="1:11" ht="60" x14ac:dyDescent="0.25">
      <c r="A167" s="16" t="s">
        <v>345</v>
      </c>
      <c r="B167" s="13" t="s">
        <v>7</v>
      </c>
      <c r="C167" s="13" t="s">
        <v>238</v>
      </c>
      <c r="D167" s="13" t="s">
        <v>1</v>
      </c>
      <c r="E167" s="13" t="s">
        <v>59</v>
      </c>
      <c r="F167" s="13"/>
      <c r="G167" s="13"/>
      <c r="H167" s="13"/>
      <c r="I167" s="3">
        <f>I168</f>
        <v>2387.6</v>
      </c>
      <c r="J167" s="3">
        <f>J168</f>
        <v>2387.6</v>
      </c>
      <c r="K167" s="3">
        <f t="shared" si="3"/>
        <v>100</v>
      </c>
    </row>
    <row r="168" spans="1:11" ht="60" x14ac:dyDescent="0.25">
      <c r="A168" s="17" t="s">
        <v>246</v>
      </c>
      <c r="B168" s="13" t="s">
        <v>7</v>
      </c>
      <c r="C168" s="13" t="s">
        <v>238</v>
      </c>
      <c r="D168" s="13" t="s">
        <v>1</v>
      </c>
      <c r="E168" s="13" t="s">
        <v>346</v>
      </c>
      <c r="F168" s="13" t="s">
        <v>220</v>
      </c>
      <c r="G168" s="13" t="s">
        <v>22</v>
      </c>
      <c r="H168" s="13" t="s">
        <v>1</v>
      </c>
      <c r="I168" s="3">
        <v>2387.6</v>
      </c>
      <c r="J168" s="3">
        <v>2387.6</v>
      </c>
      <c r="K168" s="3">
        <f t="shared" si="3"/>
        <v>100</v>
      </c>
    </row>
    <row r="169" spans="1:11" ht="30.75" x14ac:dyDescent="0.25">
      <c r="A169" s="20" t="s">
        <v>405</v>
      </c>
      <c r="B169" s="5" t="s">
        <v>7</v>
      </c>
      <c r="C169" s="5" t="s">
        <v>330</v>
      </c>
      <c r="D169" s="5" t="s">
        <v>54</v>
      </c>
      <c r="E169" s="5" t="s">
        <v>59</v>
      </c>
      <c r="F169" s="5"/>
      <c r="G169" s="13"/>
      <c r="H169" s="13"/>
      <c r="I169" s="3">
        <f>I170</f>
        <v>18000</v>
      </c>
      <c r="J169" s="3">
        <f>J170</f>
        <v>18000</v>
      </c>
      <c r="K169" s="3">
        <f t="shared" si="3"/>
        <v>100</v>
      </c>
    </row>
    <row r="170" spans="1:11" ht="270.75" x14ac:dyDescent="0.25">
      <c r="A170" s="21" t="s">
        <v>404</v>
      </c>
      <c r="B170" s="5" t="s">
        <v>7</v>
      </c>
      <c r="C170" s="5" t="s">
        <v>330</v>
      </c>
      <c r="D170" s="5" t="s">
        <v>331</v>
      </c>
      <c r="E170" s="5" t="s">
        <v>332</v>
      </c>
      <c r="F170" s="5"/>
      <c r="G170" s="13"/>
      <c r="H170" s="13"/>
      <c r="I170" s="3">
        <f>I171</f>
        <v>18000</v>
      </c>
      <c r="J170" s="3">
        <f>J171</f>
        <v>18000</v>
      </c>
      <c r="K170" s="3">
        <f t="shared" si="3"/>
        <v>100</v>
      </c>
    </row>
    <row r="171" spans="1:11" ht="45" x14ac:dyDescent="0.25">
      <c r="A171" s="17" t="s">
        <v>4</v>
      </c>
      <c r="B171" s="5" t="s">
        <v>7</v>
      </c>
      <c r="C171" s="5" t="s">
        <v>330</v>
      </c>
      <c r="D171" s="5" t="s">
        <v>331</v>
      </c>
      <c r="E171" s="5" t="s">
        <v>332</v>
      </c>
      <c r="F171" s="5" t="s">
        <v>5</v>
      </c>
      <c r="G171" s="13" t="s">
        <v>22</v>
      </c>
      <c r="H171" s="13" t="s">
        <v>1</v>
      </c>
      <c r="I171" s="3">
        <v>18000</v>
      </c>
      <c r="J171" s="3">
        <v>18000</v>
      </c>
      <c r="K171" s="3">
        <f t="shared" si="3"/>
        <v>100</v>
      </c>
    </row>
    <row r="172" spans="1:11" ht="110.25" x14ac:dyDescent="0.25">
      <c r="A172" s="15" t="s">
        <v>208</v>
      </c>
      <c r="B172" s="1" t="s">
        <v>24</v>
      </c>
      <c r="C172" s="1" t="s">
        <v>2</v>
      </c>
      <c r="D172" s="1" t="s">
        <v>54</v>
      </c>
      <c r="E172" s="1" t="s">
        <v>59</v>
      </c>
      <c r="F172" s="1"/>
      <c r="G172" s="1"/>
      <c r="H172" s="1"/>
      <c r="I172" s="2">
        <f>I173+I179+I182+I185+I188</f>
        <v>6831.5</v>
      </c>
      <c r="J172" s="2">
        <f>J173+J179+J182+J185+J188</f>
        <v>6632.7999999999993</v>
      </c>
      <c r="K172" s="3">
        <f t="shared" si="3"/>
        <v>97.091414769816282</v>
      </c>
    </row>
    <row r="173" spans="1:11" ht="60" x14ac:dyDescent="0.25">
      <c r="A173" s="16" t="s">
        <v>76</v>
      </c>
      <c r="B173" s="13" t="s">
        <v>24</v>
      </c>
      <c r="C173" s="13" t="s">
        <v>3</v>
      </c>
      <c r="D173" s="13" t="s">
        <v>54</v>
      </c>
      <c r="E173" s="13" t="s">
        <v>59</v>
      </c>
      <c r="F173" s="13"/>
      <c r="G173" s="13"/>
      <c r="H173" s="13"/>
      <c r="I173" s="3">
        <f>I174</f>
        <v>1229.5</v>
      </c>
      <c r="J173" s="3">
        <f>J174</f>
        <v>1174.8</v>
      </c>
      <c r="K173" s="3">
        <f t="shared" si="3"/>
        <v>95.551037006913376</v>
      </c>
    </row>
    <row r="174" spans="1:11" ht="105" x14ac:dyDescent="0.25">
      <c r="A174" s="16" t="s">
        <v>124</v>
      </c>
      <c r="B174" s="13" t="s">
        <v>24</v>
      </c>
      <c r="C174" s="13" t="s">
        <v>3</v>
      </c>
      <c r="D174" s="13" t="s">
        <v>1</v>
      </c>
      <c r="E174" s="13" t="s">
        <v>59</v>
      </c>
      <c r="F174" s="13"/>
      <c r="G174" s="13"/>
      <c r="H174" s="13"/>
      <c r="I174" s="3">
        <f>I175+I176+I177+I178</f>
        <v>1229.5</v>
      </c>
      <c r="J174" s="3">
        <f>J175+J176+J177+J178</f>
        <v>1174.8</v>
      </c>
      <c r="K174" s="3">
        <f t="shared" si="3"/>
        <v>95.551037006913376</v>
      </c>
    </row>
    <row r="175" spans="1:11" ht="45" x14ac:dyDescent="0.25">
      <c r="A175" s="17" t="s">
        <v>4</v>
      </c>
      <c r="B175" s="13" t="s">
        <v>24</v>
      </c>
      <c r="C175" s="13" t="s">
        <v>3</v>
      </c>
      <c r="D175" s="13" t="s">
        <v>1</v>
      </c>
      <c r="E175" s="13" t="s">
        <v>89</v>
      </c>
      <c r="F175" s="13" t="s">
        <v>5</v>
      </c>
      <c r="G175" s="13" t="s">
        <v>0</v>
      </c>
      <c r="H175" s="13" t="s">
        <v>1</v>
      </c>
      <c r="I175" s="3">
        <v>10</v>
      </c>
      <c r="J175" s="3">
        <v>10</v>
      </c>
      <c r="K175" s="3">
        <f t="shared" si="3"/>
        <v>100</v>
      </c>
    </row>
    <row r="176" spans="1:11" ht="45" x14ac:dyDescent="0.25">
      <c r="A176" s="17" t="s">
        <v>4</v>
      </c>
      <c r="B176" s="13" t="s">
        <v>24</v>
      </c>
      <c r="C176" s="13" t="s">
        <v>3</v>
      </c>
      <c r="D176" s="13" t="s">
        <v>1</v>
      </c>
      <c r="E176" s="13" t="s">
        <v>89</v>
      </c>
      <c r="F176" s="13" t="s">
        <v>5</v>
      </c>
      <c r="G176" s="13" t="s">
        <v>0</v>
      </c>
      <c r="H176" s="13" t="s">
        <v>7</v>
      </c>
      <c r="I176" s="3">
        <v>387</v>
      </c>
      <c r="J176" s="3">
        <v>381.5</v>
      </c>
      <c r="K176" s="3">
        <f t="shared" si="3"/>
        <v>98.57881136950904</v>
      </c>
    </row>
    <row r="177" spans="1:11" ht="45" x14ac:dyDescent="0.25">
      <c r="A177" s="17" t="s">
        <v>4</v>
      </c>
      <c r="B177" s="13" t="s">
        <v>24</v>
      </c>
      <c r="C177" s="13" t="s">
        <v>3</v>
      </c>
      <c r="D177" s="13" t="s">
        <v>1</v>
      </c>
      <c r="E177" s="13" t="s">
        <v>89</v>
      </c>
      <c r="F177" s="13" t="s">
        <v>5</v>
      </c>
      <c r="G177" s="13" t="s">
        <v>0</v>
      </c>
      <c r="H177" s="13" t="s">
        <v>24</v>
      </c>
      <c r="I177" s="3">
        <v>432</v>
      </c>
      <c r="J177" s="3">
        <v>432</v>
      </c>
      <c r="K177" s="3">
        <f t="shared" si="3"/>
        <v>100</v>
      </c>
    </row>
    <row r="178" spans="1:11" ht="45" x14ac:dyDescent="0.25">
      <c r="A178" s="17" t="s">
        <v>4</v>
      </c>
      <c r="B178" s="13" t="s">
        <v>24</v>
      </c>
      <c r="C178" s="13" t="s">
        <v>3</v>
      </c>
      <c r="D178" s="13" t="s">
        <v>1</v>
      </c>
      <c r="E178" s="13" t="s">
        <v>89</v>
      </c>
      <c r="F178" s="13" t="s">
        <v>5</v>
      </c>
      <c r="G178" s="13" t="s">
        <v>23</v>
      </c>
      <c r="H178" s="13" t="s">
        <v>1</v>
      </c>
      <c r="I178" s="3">
        <v>400.5</v>
      </c>
      <c r="J178" s="3">
        <v>351.3</v>
      </c>
      <c r="K178" s="3">
        <f t="shared" si="3"/>
        <v>87.715355805243448</v>
      </c>
    </row>
    <row r="179" spans="1:11" ht="30" x14ac:dyDescent="0.25">
      <c r="A179" s="16" t="s">
        <v>83</v>
      </c>
      <c r="B179" s="13" t="s">
        <v>24</v>
      </c>
      <c r="C179" s="13" t="s">
        <v>8</v>
      </c>
      <c r="D179" s="13" t="s">
        <v>54</v>
      </c>
      <c r="E179" s="13" t="s">
        <v>59</v>
      </c>
      <c r="F179" s="13"/>
      <c r="G179" s="13"/>
      <c r="H179" s="13"/>
      <c r="I179" s="3">
        <f>I180</f>
        <v>80</v>
      </c>
      <c r="J179" s="3">
        <f>J180</f>
        <v>80</v>
      </c>
      <c r="K179" s="3">
        <f t="shared" si="3"/>
        <v>100</v>
      </c>
    </row>
    <row r="180" spans="1:11" ht="30" x14ac:dyDescent="0.25">
      <c r="A180" s="16" t="s">
        <v>181</v>
      </c>
      <c r="B180" s="13" t="s">
        <v>24</v>
      </c>
      <c r="C180" s="13" t="s">
        <v>8</v>
      </c>
      <c r="D180" s="13" t="s">
        <v>1</v>
      </c>
      <c r="E180" s="13" t="s">
        <v>90</v>
      </c>
      <c r="F180" s="13"/>
      <c r="G180" s="13"/>
      <c r="H180" s="13"/>
      <c r="I180" s="3">
        <f>I181</f>
        <v>80</v>
      </c>
      <c r="J180" s="3">
        <f>J181</f>
        <v>80</v>
      </c>
      <c r="K180" s="3">
        <f t="shared" si="3"/>
        <v>100</v>
      </c>
    </row>
    <row r="181" spans="1:11" ht="45" x14ac:dyDescent="0.25">
      <c r="A181" s="17" t="s">
        <v>4</v>
      </c>
      <c r="B181" s="13" t="s">
        <v>24</v>
      </c>
      <c r="C181" s="13" t="s">
        <v>8</v>
      </c>
      <c r="D181" s="13" t="s">
        <v>1</v>
      </c>
      <c r="E181" s="13" t="s">
        <v>90</v>
      </c>
      <c r="F181" s="13" t="s">
        <v>5</v>
      </c>
      <c r="G181" s="13" t="s">
        <v>0</v>
      </c>
      <c r="H181" s="13" t="s">
        <v>0</v>
      </c>
      <c r="I181" s="3">
        <v>80</v>
      </c>
      <c r="J181" s="3">
        <v>80</v>
      </c>
      <c r="K181" s="3">
        <f t="shared" si="3"/>
        <v>100</v>
      </c>
    </row>
    <row r="182" spans="1:11" ht="90" x14ac:dyDescent="0.25">
      <c r="A182" s="16" t="s">
        <v>230</v>
      </c>
      <c r="B182" s="13" t="s">
        <v>24</v>
      </c>
      <c r="C182" s="13" t="s">
        <v>9</v>
      </c>
      <c r="D182" s="13" t="s">
        <v>54</v>
      </c>
      <c r="E182" s="13" t="s">
        <v>59</v>
      </c>
      <c r="F182" s="13"/>
      <c r="G182" s="13"/>
      <c r="H182" s="13"/>
      <c r="I182" s="3">
        <f>I183</f>
        <v>20</v>
      </c>
      <c r="J182" s="3">
        <f>J183</f>
        <v>20</v>
      </c>
      <c r="K182" s="3">
        <f t="shared" si="3"/>
        <v>100</v>
      </c>
    </row>
    <row r="183" spans="1:11" ht="60" x14ac:dyDescent="0.25">
      <c r="A183" s="16" t="s">
        <v>183</v>
      </c>
      <c r="B183" s="13" t="s">
        <v>24</v>
      </c>
      <c r="C183" s="13" t="s">
        <v>9</v>
      </c>
      <c r="D183" s="13" t="s">
        <v>1</v>
      </c>
      <c r="E183" s="13" t="s">
        <v>59</v>
      </c>
      <c r="F183" s="13"/>
      <c r="G183" s="13"/>
      <c r="H183" s="13"/>
      <c r="I183" s="3">
        <f>I184</f>
        <v>20</v>
      </c>
      <c r="J183" s="3">
        <f>J184</f>
        <v>20</v>
      </c>
      <c r="K183" s="3">
        <f t="shared" si="3"/>
        <v>100</v>
      </c>
    </row>
    <row r="184" spans="1:11" ht="45" x14ac:dyDescent="0.25">
      <c r="A184" s="17" t="s">
        <v>4</v>
      </c>
      <c r="B184" s="13" t="s">
        <v>24</v>
      </c>
      <c r="C184" s="13" t="s">
        <v>9</v>
      </c>
      <c r="D184" s="13" t="s">
        <v>1</v>
      </c>
      <c r="E184" s="13" t="s">
        <v>91</v>
      </c>
      <c r="F184" s="13" t="s">
        <v>5</v>
      </c>
      <c r="G184" s="13" t="s">
        <v>0</v>
      </c>
      <c r="H184" s="13" t="s">
        <v>0</v>
      </c>
      <c r="I184" s="3">
        <v>20</v>
      </c>
      <c r="J184" s="3">
        <v>20</v>
      </c>
      <c r="K184" s="3">
        <f t="shared" si="3"/>
        <v>100</v>
      </c>
    </row>
    <row r="185" spans="1:11" ht="75" x14ac:dyDescent="0.25">
      <c r="A185" s="16" t="s">
        <v>84</v>
      </c>
      <c r="B185" s="13" t="s">
        <v>24</v>
      </c>
      <c r="C185" s="13" t="s">
        <v>17</v>
      </c>
      <c r="D185" s="13" t="s">
        <v>54</v>
      </c>
      <c r="E185" s="13" t="s">
        <v>59</v>
      </c>
      <c r="F185" s="13"/>
      <c r="G185" s="13"/>
      <c r="H185" s="13"/>
      <c r="I185" s="3">
        <f>I186</f>
        <v>16</v>
      </c>
      <c r="J185" s="3">
        <f>J186</f>
        <v>16</v>
      </c>
      <c r="K185" s="3">
        <f t="shared" si="3"/>
        <v>100</v>
      </c>
    </row>
    <row r="186" spans="1:11" ht="45" x14ac:dyDescent="0.25">
      <c r="A186" s="16" t="s">
        <v>182</v>
      </c>
      <c r="B186" s="13" t="s">
        <v>24</v>
      </c>
      <c r="C186" s="13" t="s">
        <v>17</v>
      </c>
      <c r="D186" s="13" t="s">
        <v>1</v>
      </c>
      <c r="E186" s="13" t="s">
        <v>59</v>
      </c>
      <c r="F186" s="13"/>
      <c r="G186" s="13"/>
      <c r="H186" s="13"/>
      <c r="I186" s="3">
        <f>I187</f>
        <v>16</v>
      </c>
      <c r="J186" s="3">
        <f>J187</f>
        <v>16</v>
      </c>
      <c r="K186" s="3">
        <f t="shared" si="3"/>
        <v>100</v>
      </c>
    </row>
    <row r="187" spans="1:11" ht="45" x14ac:dyDescent="0.25">
      <c r="A187" s="17" t="s">
        <v>4</v>
      </c>
      <c r="B187" s="13" t="s">
        <v>24</v>
      </c>
      <c r="C187" s="13" t="s">
        <v>17</v>
      </c>
      <c r="D187" s="13" t="s">
        <v>1</v>
      </c>
      <c r="E187" s="13" t="s">
        <v>184</v>
      </c>
      <c r="F187" s="13" t="s">
        <v>5</v>
      </c>
      <c r="G187" s="13" t="s">
        <v>0</v>
      </c>
      <c r="H187" s="13" t="s">
        <v>0</v>
      </c>
      <c r="I187" s="3">
        <v>16</v>
      </c>
      <c r="J187" s="3">
        <v>16</v>
      </c>
      <c r="K187" s="3">
        <f t="shared" si="3"/>
        <v>100</v>
      </c>
    </row>
    <row r="188" spans="1:11" ht="45" x14ac:dyDescent="0.25">
      <c r="A188" s="16" t="s">
        <v>66</v>
      </c>
      <c r="B188" s="13" t="s">
        <v>24</v>
      </c>
      <c r="C188" s="13" t="s">
        <v>18</v>
      </c>
      <c r="D188" s="13" t="s">
        <v>54</v>
      </c>
      <c r="E188" s="13" t="s">
        <v>59</v>
      </c>
      <c r="F188" s="13"/>
      <c r="G188" s="13"/>
      <c r="H188" s="13"/>
      <c r="I188" s="3">
        <f>I189</f>
        <v>5486</v>
      </c>
      <c r="J188" s="3">
        <f>J189</f>
        <v>5341.9999999999991</v>
      </c>
      <c r="K188" s="3">
        <f t="shared" si="3"/>
        <v>97.37513671162958</v>
      </c>
    </row>
    <row r="189" spans="1:11" ht="45" x14ac:dyDescent="0.25">
      <c r="A189" s="16" t="s">
        <v>79</v>
      </c>
      <c r="B189" s="13" t="s">
        <v>24</v>
      </c>
      <c r="C189" s="13" t="s">
        <v>18</v>
      </c>
      <c r="D189" s="13" t="s">
        <v>1</v>
      </c>
      <c r="E189" s="13" t="s">
        <v>59</v>
      </c>
      <c r="F189" s="13"/>
      <c r="G189" s="13"/>
      <c r="H189" s="13"/>
      <c r="I189" s="3">
        <f>I190+I191+I192</f>
        <v>5486</v>
      </c>
      <c r="J189" s="3">
        <f>J190+J191+J192</f>
        <v>5341.9999999999991</v>
      </c>
      <c r="K189" s="3">
        <f t="shared" si="3"/>
        <v>97.37513671162958</v>
      </c>
    </row>
    <row r="190" spans="1:11" ht="120" x14ac:dyDescent="0.25">
      <c r="A190" s="17" t="s">
        <v>244</v>
      </c>
      <c r="B190" s="13" t="s">
        <v>24</v>
      </c>
      <c r="C190" s="13" t="s">
        <v>18</v>
      </c>
      <c r="D190" s="13" t="s">
        <v>1</v>
      </c>
      <c r="E190" s="13" t="s">
        <v>57</v>
      </c>
      <c r="F190" s="13" t="s">
        <v>245</v>
      </c>
      <c r="G190" s="13" t="s">
        <v>23</v>
      </c>
      <c r="H190" s="13" t="s">
        <v>1</v>
      </c>
      <c r="I190" s="3">
        <v>3458.6</v>
      </c>
      <c r="J190" s="3">
        <v>3457.2</v>
      </c>
      <c r="K190" s="3">
        <f t="shared" si="3"/>
        <v>99.959521193546522</v>
      </c>
    </row>
    <row r="191" spans="1:11" ht="45" x14ac:dyDescent="0.25">
      <c r="A191" s="17" t="s">
        <v>4</v>
      </c>
      <c r="B191" s="13" t="s">
        <v>24</v>
      </c>
      <c r="C191" s="13" t="s">
        <v>18</v>
      </c>
      <c r="D191" s="13" t="s">
        <v>1</v>
      </c>
      <c r="E191" s="13" t="s">
        <v>57</v>
      </c>
      <c r="F191" s="13" t="s">
        <v>5</v>
      </c>
      <c r="G191" s="13" t="s">
        <v>23</v>
      </c>
      <c r="H191" s="13" t="s">
        <v>1</v>
      </c>
      <c r="I191" s="3">
        <v>2019.1</v>
      </c>
      <c r="J191" s="3">
        <v>1880.1</v>
      </c>
      <c r="K191" s="3">
        <f t="shared" si="3"/>
        <v>93.11574463870042</v>
      </c>
    </row>
    <row r="192" spans="1:11" ht="15" x14ac:dyDescent="0.25">
      <c r="A192" s="17" t="s">
        <v>6</v>
      </c>
      <c r="B192" s="13" t="s">
        <v>24</v>
      </c>
      <c r="C192" s="13" t="s">
        <v>18</v>
      </c>
      <c r="D192" s="13" t="s">
        <v>1</v>
      </c>
      <c r="E192" s="13" t="s">
        <v>57</v>
      </c>
      <c r="F192" s="13" t="s">
        <v>243</v>
      </c>
      <c r="G192" s="13" t="s">
        <v>23</v>
      </c>
      <c r="H192" s="13" t="s">
        <v>1</v>
      </c>
      <c r="I192" s="3">
        <v>8.3000000000000007</v>
      </c>
      <c r="J192" s="3">
        <v>4.7</v>
      </c>
      <c r="K192" s="3">
        <f t="shared" si="3"/>
        <v>56.626506024096379</v>
      </c>
    </row>
    <row r="193" spans="1:11" ht="63" x14ac:dyDescent="0.25">
      <c r="A193" s="15" t="s">
        <v>37</v>
      </c>
      <c r="B193" s="1" t="s">
        <v>21</v>
      </c>
      <c r="C193" s="1" t="s">
        <v>2</v>
      </c>
      <c r="D193" s="1" t="s">
        <v>54</v>
      </c>
      <c r="E193" s="1" t="s">
        <v>59</v>
      </c>
      <c r="F193" s="1"/>
      <c r="G193" s="1"/>
      <c r="H193" s="1"/>
      <c r="I193" s="2">
        <f t="shared" ref="I193:J193" si="4">I194+I207+I213</f>
        <v>28499.4</v>
      </c>
      <c r="J193" s="2">
        <f t="shared" si="4"/>
        <v>22658.1</v>
      </c>
      <c r="K193" s="2">
        <f t="shared" si="3"/>
        <v>79.503779026926864</v>
      </c>
    </row>
    <row r="194" spans="1:11" ht="60" x14ac:dyDescent="0.25">
      <c r="A194" s="16" t="s">
        <v>85</v>
      </c>
      <c r="B194" s="13" t="s">
        <v>21</v>
      </c>
      <c r="C194" s="13" t="s">
        <v>3</v>
      </c>
      <c r="D194" s="13" t="s">
        <v>54</v>
      </c>
      <c r="E194" s="13" t="s">
        <v>59</v>
      </c>
      <c r="F194" s="13"/>
      <c r="G194" s="13"/>
      <c r="H194" s="13"/>
      <c r="I194" s="3">
        <f>I195+I203+I205</f>
        <v>21439.000000000004</v>
      </c>
      <c r="J194" s="3">
        <f>J195+J203+J205</f>
        <v>16197.800000000001</v>
      </c>
      <c r="K194" s="3">
        <f t="shared" si="3"/>
        <v>75.552964224077613</v>
      </c>
    </row>
    <row r="195" spans="1:11" ht="60" x14ac:dyDescent="0.25">
      <c r="A195" s="16" t="s">
        <v>434</v>
      </c>
      <c r="B195" s="13" t="s">
        <v>21</v>
      </c>
      <c r="C195" s="13" t="s">
        <v>3</v>
      </c>
      <c r="D195" s="13" t="s">
        <v>1</v>
      </c>
      <c r="E195" s="13" t="s">
        <v>59</v>
      </c>
      <c r="F195" s="13"/>
      <c r="G195" s="13"/>
      <c r="H195" s="13"/>
      <c r="I195" s="3">
        <f t="shared" ref="I195:J195" si="5">I196+I199+I202</f>
        <v>20357.300000000003</v>
      </c>
      <c r="J195" s="3">
        <f t="shared" si="5"/>
        <v>15506.6</v>
      </c>
      <c r="K195" s="3">
        <f t="shared" si="3"/>
        <v>76.172183934018747</v>
      </c>
    </row>
    <row r="196" spans="1:11" ht="30" x14ac:dyDescent="0.25">
      <c r="A196" s="27" t="s">
        <v>335</v>
      </c>
      <c r="B196" s="13" t="s">
        <v>21</v>
      </c>
      <c r="C196" s="13" t="s">
        <v>3</v>
      </c>
      <c r="D196" s="13" t="s">
        <v>1</v>
      </c>
      <c r="E196" s="13" t="s">
        <v>336</v>
      </c>
      <c r="F196" s="13"/>
      <c r="G196" s="13"/>
      <c r="H196" s="13"/>
      <c r="I196" s="3">
        <f t="shared" ref="I196:J196" si="6">SUM(I197:I198)</f>
        <v>2867.4</v>
      </c>
      <c r="J196" s="3">
        <f t="shared" si="6"/>
        <v>1602.8</v>
      </c>
      <c r="K196" s="3">
        <f t="shared" si="3"/>
        <v>55.897328590360608</v>
      </c>
    </row>
    <row r="197" spans="1:11" ht="45" x14ac:dyDescent="0.25">
      <c r="A197" s="17" t="s">
        <v>4</v>
      </c>
      <c r="B197" s="13" t="s">
        <v>21</v>
      </c>
      <c r="C197" s="13" t="s">
        <v>3</v>
      </c>
      <c r="D197" s="13" t="s">
        <v>1</v>
      </c>
      <c r="E197" s="13" t="s">
        <v>336</v>
      </c>
      <c r="F197" s="13" t="s">
        <v>5</v>
      </c>
      <c r="G197" s="13" t="s">
        <v>25</v>
      </c>
      <c r="H197" s="13" t="s">
        <v>7</v>
      </c>
      <c r="I197" s="3">
        <v>452.4</v>
      </c>
      <c r="J197" s="3">
        <v>44.3</v>
      </c>
      <c r="K197" s="3">
        <f t="shared" si="3"/>
        <v>9.7922192749778958</v>
      </c>
    </row>
    <row r="198" spans="1:11" ht="60" x14ac:dyDescent="0.25">
      <c r="A198" s="17" t="s">
        <v>242</v>
      </c>
      <c r="B198" s="13" t="s">
        <v>21</v>
      </c>
      <c r="C198" s="13" t="s">
        <v>3</v>
      </c>
      <c r="D198" s="13" t="s">
        <v>1</v>
      </c>
      <c r="E198" s="13" t="s">
        <v>336</v>
      </c>
      <c r="F198" s="13" t="s">
        <v>241</v>
      </c>
      <c r="G198" s="13" t="s">
        <v>25</v>
      </c>
      <c r="H198" s="13" t="s">
        <v>7</v>
      </c>
      <c r="I198" s="3">
        <v>2415</v>
      </c>
      <c r="J198" s="3">
        <v>1558.5</v>
      </c>
      <c r="K198" s="3">
        <f t="shared" si="3"/>
        <v>64.534161490683232</v>
      </c>
    </row>
    <row r="199" spans="1:11" ht="45" x14ac:dyDescent="0.25">
      <c r="A199" s="17" t="s">
        <v>374</v>
      </c>
      <c r="B199" s="13" t="s">
        <v>21</v>
      </c>
      <c r="C199" s="13" t="s">
        <v>3</v>
      </c>
      <c r="D199" s="13" t="s">
        <v>1</v>
      </c>
      <c r="E199" s="13" t="s">
        <v>326</v>
      </c>
      <c r="F199" s="13"/>
      <c r="G199" s="13"/>
      <c r="H199" s="13"/>
      <c r="I199" s="3">
        <f>I200</f>
        <v>2354.1999999999998</v>
      </c>
      <c r="J199" s="3">
        <f>J200</f>
        <v>2354.1999999999998</v>
      </c>
      <c r="K199" s="3">
        <f t="shared" ref="K199:K262" si="7">J199/I199*100</f>
        <v>100</v>
      </c>
    </row>
    <row r="200" spans="1:11" ht="60" x14ac:dyDescent="0.25">
      <c r="A200" s="17" t="s">
        <v>242</v>
      </c>
      <c r="B200" s="13" t="s">
        <v>21</v>
      </c>
      <c r="C200" s="13" t="s">
        <v>3</v>
      </c>
      <c r="D200" s="13" t="s">
        <v>1</v>
      </c>
      <c r="E200" s="13" t="s">
        <v>326</v>
      </c>
      <c r="F200" s="13" t="s">
        <v>241</v>
      </c>
      <c r="G200" s="13" t="s">
        <v>25</v>
      </c>
      <c r="H200" s="13" t="s">
        <v>7</v>
      </c>
      <c r="I200" s="3">
        <v>2354.1999999999998</v>
      </c>
      <c r="J200" s="3">
        <v>2354.1999999999998</v>
      </c>
      <c r="K200" s="3">
        <f t="shared" si="7"/>
        <v>100</v>
      </c>
    </row>
    <row r="201" spans="1:11" ht="90" x14ac:dyDescent="0.25">
      <c r="A201" s="16" t="s">
        <v>406</v>
      </c>
      <c r="B201" s="13" t="s">
        <v>21</v>
      </c>
      <c r="C201" s="13" t="s">
        <v>3</v>
      </c>
      <c r="D201" s="13" t="s">
        <v>1</v>
      </c>
      <c r="E201" s="13" t="s">
        <v>59</v>
      </c>
      <c r="F201" s="13"/>
      <c r="G201" s="13"/>
      <c r="H201" s="13"/>
      <c r="I201" s="3">
        <f>I202</f>
        <v>15135.7</v>
      </c>
      <c r="J201" s="3">
        <f>J202</f>
        <v>11549.6</v>
      </c>
      <c r="K201" s="3">
        <f t="shared" si="7"/>
        <v>76.307009256261679</v>
      </c>
    </row>
    <row r="202" spans="1:11" ht="60" x14ac:dyDescent="0.25">
      <c r="A202" s="17" t="s">
        <v>242</v>
      </c>
      <c r="B202" s="13" t="s">
        <v>21</v>
      </c>
      <c r="C202" s="13" t="s">
        <v>3</v>
      </c>
      <c r="D202" s="13" t="s">
        <v>1</v>
      </c>
      <c r="E202" s="13" t="s">
        <v>309</v>
      </c>
      <c r="F202" s="13" t="s">
        <v>241</v>
      </c>
      <c r="G202" s="13" t="s">
        <v>25</v>
      </c>
      <c r="H202" s="13" t="s">
        <v>7</v>
      </c>
      <c r="I202" s="3">
        <v>15135.7</v>
      </c>
      <c r="J202" s="3">
        <v>11549.6</v>
      </c>
      <c r="K202" s="3">
        <f t="shared" si="7"/>
        <v>76.307009256261679</v>
      </c>
    </row>
    <row r="203" spans="1:11" ht="30" x14ac:dyDescent="0.25">
      <c r="A203" s="16" t="s">
        <v>125</v>
      </c>
      <c r="B203" s="13" t="s">
        <v>21</v>
      </c>
      <c r="C203" s="13" t="s">
        <v>3</v>
      </c>
      <c r="D203" s="13" t="s">
        <v>7</v>
      </c>
      <c r="E203" s="13" t="s">
        <v>59</v>
      </c>
      <c r="F203" s="13"/>
      <c r="G203" s="13"/>
      <c r="H203" s="13"/>
      <c r="I203" s="3">
        <f>I204</f>
        <v>921.7</v>
      </c>
      <c r="J203" s="3">
        <f>J204</f>
        <v>558.20000000000005</v>
      </c>
      <c r="K203" s="3">
        <f t="shared" si="7"/>
        <v>60.562004990777908</v>
      </c>
    </row>
    <row r="204" spans="1:11" ht="45" x14ac:dyDescent="0.25">
      <c r="A204" s="17" t="s">
        <v>4</v>
      </c>
      <c r="B204" s="13" t="s">
        <v>21</v>
      </c>
      <c r="C204" s="13" t="s">
        <v>3</v>
      </c>
      <c r="D204" s="13" t="s">
        <v>7</v>
      </c>
      <c r="E204" s="13" t="s">
        <v>92</v>
      </c>
      <c r="F204" s="13" t="s">
        <v>5</v>
      </c>
      <c r="G204" s="13" t="s">
        <v>25</v>
      </c>
      <c r="H204" s="13" t="s">
        <v>7</v>
      </c>
      <c r="I204" s="3">
        <v>921.7</v>
      </c>
      <c r="J204" s="3">
        <v>558.20000000000005</v>
      </c>
      <c r="K204" s="3">
        <f t="shared" si="7"/>
        <v>60.562004990777908</v>
      </c>
    </row>
    <row r="205" spans="1:11" ht="30" x14ac:dyDescent="0.25">
      <c r="A205" s="17" t="s">
        <v>422</v>
      </c>
      <c r="B205" s="13" t="s">
        <v>21</v>
      </c>
      <c r="C205" s="13" t="s">
        <v>3</v>
      </c>
      <c r="D205" s="13" t="s">
        <v>24</v>
      </c>
      <c r="E205" s="13" t="s">
        <v>423</v>
      </c>
      <c r="F205" s="13"/>
      <c r="G205" s="13"/>
      <c r="H205" s="13"/>
      <c r="I205" s="3">
        <f>I206</f>
        <v>160</v>
      </c>
      <c r="J205" s="3">
        <f>J206</f>
        <v>133</v>
      </c>
      <c r="K205" s="3">
        <f t="shared" si="7"/>
        <v>83.125</v>
      </c>
    </row>
    <row r="206" spans="1:11" ht="45" x14ac:dyDescent="0.25">
      <c r="A206" s="17" t="s">
        <v>4</v>
      </c>
      <c r="B206" s="13" t="s">
        <v>21</v>
      </c>
      <c r="C206" s="13" t="s">
        <v>3</v>
      </c>
      <c r="D206" s="13" t="s">
        <v>24</v>
      </c>
      <c r="E206" s="13" t="s">
        <v>423</v>
      </c>
      <c r="F206" s="13" t="s">
        <v>5</v>
      </c>
      <c r="G206" s="13" t="s">
        <v>25</v>
      </c>
      <c r="H206" s="13" t="s">
        <v>7</v>
      </c>
      <c r="I206" s="3">
        <v>160</v>
      </c>
      <c r="J206" s="3">
        <v>133</v>
      </c>
      <c r="K206" s="3">
        <f t="shared" si="7"/>
        <v>83.125</v>
      </c>
    </row>
    <row r="207" spans="1:11" ht="30" x14ac:dyDescent="0.25">
      <c r="A207" s="22" t="s">
        <v>86</v>
      </c>
      <c r="B207" s="13" t="s">
        <v>21</v>
      </c>
      <c r="C207" s="13" t="s">
        <v>8</v>
      </c>
      <c r="D207" s="13" t="s">
        <v>54</v>
      </c>
      <c r="E207" s="13" t="s">
        <v>59</v>
      </c>
      <c r="F207" s="4"/>
      <c r="G207" s="4"/>
      <c r="H207" s="4"/>
      <c r="I207" s="3">
        <f>I208+I211</f>
        <v>4132.8</v>
      </c>
      <c r="J207" s="3">
        <f>J208+J211</f>
        <v>4132.7</v>
      </c>
      <c r="K207" s="3">
        <f t="shared" si="7"/>
        <v>99.997580332946185</v>
      </c>
    </row>
    <row r="208" spans="1:11" ht="30" x14ac:dyDescent="0.25">
      <c r="A208" s="22" t="s">
        <v>126</v>
      </c>
      <c r="B208" s="13" t="s">
        <v>21</v>
      </c>
      <c r="C208" s="13" t="s">
        <v>8</v>
      </c>
      <c r="D208" s="13" t="s">
        <v>1</v>
      </c>
      <c r="E208" s="11" t="s">
        <v>310</v>
      </c>
      <c r="F208" s="4"/>
      <c r="G208" s="4"/>
      <c r="H208" s="4"/>
      <c r="I208" s="3">
        <f>I209</f>
        <v>3770.4</v>
      </c>
      <c r="J208" s="3">
        <f>J209</f>
        <v>3770.4</v>
      </c>
      <c r="K208" s="3">
        <f t="shared" si="7"/>
        <v>100</v>
      </c>
    </row>
    <row r="209" spans="1:11" ht="120" x14ac:dyDescent="0.25">
      <c r="A209" s="16" t="s">
        <v>407</v>
      </c>
      <c r="B209" s="13" t="s">
        <v>21</v>
      </c>
      <c r="C209" s="13" t="s">
        <v>8</v>
      </c>
      <c r="D209" s="13" t="s">
        <v>1</v>
      </c>
      <c r="E209" s="11" t="s">
        <v>310</v>
      </c>
      <c r="F209" s="13"/>
      <c r="G209" s="13"/>
      <c r="H209" s="13"/>
      <c r="I209" s="3">
        <f>I210</f>
        <v>3770.4</v>
      </c>
      <c r="J209" s="3">
        <f>J210</f>
        <v>3770.4</v>
      </c>
      <c r="K209" s="3">
        <f t="shared" si="7"/>
        <v>100</v>
      </c>
    </row>
    <row r="210" spans="1:11" ht="30" x14ac:dyDescent="0.25">
      <c r="A210" s="17" t="s">
        <v>239</v>
      </c>
      <c r="B210" s="13" t="s">
        <v>21</v>
      </c>
      <c r="C210" s="13" t="s">
        <v>8</v>
      </c>
      <c r="D210" s="13" t="s">
        <v>1</v>
      </c>
      <c r="E210" s="11" t="s">
        <v>310</v>
      </c>
      <c r="F210" s="13" t="s">
        <v>240</v>
      </c>
      <c r="G210" s="13" t="s">
        <v>20</v>
      </c>
      <c r="H210" s="13" t="s">
        <v>24</v>
      </c>
      <c r="I210" s="3">
        <v>3770.4</v>
      </c>
      <c r="J210" s="3">
        <v>3770.4</v>
      </c>
      <c r="K210" s="3">
        <f t="shared" si="7"/>
        <v>100</v>
      </c>
    </row>
    <row r="211" spans="1:11" ht="105" x14ac:dyDescent="0.25">
      <c r="A211" s="19" t="s">
        <v>337</v>
      </c>
      <c r="B211" s="5" t="s">
        <v>21</v>
      </c>
      <c r="C211" s="5" t="s">
        <v>8</v>
      </c>
      <c r="D211" s="5" t="s">
        <v>1</v>
      </c>
      <c r="E211" s="32">
        <v>80240</v>
      </c>
      <c r="F211" s="5"/>
      <c r="G211" s="13"/>
      <c r="H211" s="13"/>
      <c r="I211" s="3">
        <f>I212</f>
        <v>362.4</v>
      </c>
      <c r="J211" s="3">
        <f>J212</f>
        <v>362.3</v>
      </c>
      <c r="K211" s="3">
        <f t="shared" si="7"/>
        <v>99.972406181015458</v>
      </c>
    </row>
    <row r="212" spans="1:11" ht="30" x14ac:dyDescent="0.25">
      <c r="A212" s="19" t="s">
        <v>239</v>
      </c>
      <c r="B212" s="5" t="s">
        <v>21</v>
      </c>
      <c r="C212" s="5" t="s">
        <v>8</v>
      </c>
      <c r="D212" s="5" t="s">
        <v>1</v>
      </c>
      <c r="E212" s="32">
        <v>80240</v>
      </c>
      <c r="F212" s="5" t="s">
        <v>240</v>
      </c>
      <c r="G212" s="13" t="s">
        <v>20</v>
      </c>
      <c r="H212" s="13" t="s">
        <v>24</v>
      </c>
      <c r="I212" s="3">
        <v>362.4</v>
      </c>
      <c r="J212" s="3">
        <v>362.3</v>
      </c>
      <c r="K212" s="3">
        <f t="shared" si="7"/>
        <v>99.972406181015458</v>
      </c>
    </row>
    <row r="213" spans="1:11" ht="30" x14ac:dyDescent="0.25">
      <c r="A213" s="16" t="s">
        <v>198</v>
      </c>
      <c r="B213" s="13" t="s">
        <v>21</v>
      </c>
      <c r="C213" s="13" t="s">
        <v>9</v>
      </c>
      <c r="D213" s="13" t="s">
        <v>54</v>
      </c>
      <c r="E213" s="13" t="s">
        <v>59</v>
      </c>
      <c r="F213" s="13"/>
      <c r="G213" s="13"/>
      <c r="H213" s="13"/>
      <c r="I213" s="3">
        <f>I214+I216+I218</f>
        <v>2927.6</v>
      </c>
      <c r="J213" s="3">
        <f>J214+J216+J218</f>
        <v>2327.6000000000004</v>
      </c>
      <c r="K213" s="3">
        <f t="shared" si="7"/>
        <v>79.50539691214648</v>
      </c>
    </row>
    <row r="214" spans="1:11" ht="15" x14ac:dyDescent="0.25">
      <c r="A214" s="16" t="s">
        <v>294</v>
      </c>
      <c r="B214" s="13" t="s">
        <v>21</v>
      </c>
      <c r="C214" s="13" t="s">
        <v>9</v>
      </c>
      <c r="D214" s="13" t="s">
        <v>1</v>
      </c>
      <c r="E214" s="11">
        <v>20520</v>
      </c>
      <c r="F214" s="13"/>
      <c r="G214" s="13"/>
      <c r="H214" s="13"/>
      <c r="I214" s="3">
        <f>I215</f>
        <v>2419.6</v>
      </c>
      <c r="J214" s="3">
        <f>J215</f>
        <v>1845</v>
      </c>
      <c r="K214" s="3">
        <f t="shared" si="7"/>
        <v>76.252273102992234</v>
      </c>
    </row>
    <row r="215" spans="1:11" ht="45" x14ac:dyDescent="0.25">
      <c r="A215" s="17" t="s">
        <v>4</v>
      </c>
      <c r="B215" s="13" t="s">
        <v>21</v>
      </c>
      <c r="C215" s="13" t="s">
        <v>9</v>
      </c>
      <c r="D215" s="13" t="s">
        <v>1</v>
      </c>
      <c r="E215" s="13" t="s">
        <v>293</v>
      </c>
      <c r="F215" s="13" t="s">
        <v>5</v>
      </c>
      <c r="G215" s="13" t="s">
        <v>25</v>
      </c>
      <c r="H215" s="13" t="s">
        <v>1</v>
      </c>
      <c r="I215" s="3">
        <v>2419.6</v>
      </c>
      <c r="J215" s="3">
        <v>1845</v>
      </c>
      <c r="K215" s="3">
        <f t="shared" si="7"/>
        <v>76.252273102992234</v>
      </c>
    </row>
    <row r="216" spans="1:11" ht="30" x14ac:dyDescent="0.25">
      <c r="A216" s="17" t="s">
        <v>320</v>
      </c>
      <c r="B216" s="13" t="s">
        <v>21</v>
      </c>
      <c r="C216" s="13" t="s">
        <v>9</v>
      </c>
      <c r="D216" s="13" t="s">
        <v>7</v>
      </c>
      <c r="E216" s="13" t="s">
        <v>338</v>
      </c>
      <c r="F216" s="13"/>
      <c r="G216" s="13"/>
      <c r="H216" s="13"/>
      <c r="I216" s="3">
        <f>I217</f>
        <v>300</v>
      </c>
      <c r="J216" s="3">
        <f>J217</f>
        <v>299.3</v>
      </c>
      <c r="K216" s="3">
        <f t="shared" si="7"/>
        <v>99.766666666666666</v>
      </c>
    </row>
    <row r="217" spans="1:11" ht="45" x14ac:dyDescent="0.25">
      <c r="A217" s="17" t="s">
        <v>4</v>
      </c>
      <c r="B217" s="13" t="s">
        <v>21</v>
      </c>
      <c r="C217" s="13" t="s">
        <v>9</v>
      </c>
      <c r="D217" s="13" t="s">
        <v>7</v>
      </c>
      <c r="E217" s="13" t="s">
        <v>338</v>
      </c>
      <c r="F217" s="13" t="s">
        <v>5</v>
      </c>
      <c r="G217" s="13" t="s">
        <v>25</v>
      </c>
      <c r="H217" s="13" t="s">
        <v>1</v>
      </c>
      <c r="I217" s="3">
        <v>300</v>
      </c>
      <c r="J217" s="3">
        <v>299.3</v>
      </c>
      <c r="K217" s="3">
        <f t="shared" si="7"/>
        <v>99.766666666666666</v>
      </c>
    </row>
    <row r="218" spans="1:11" ht="45" x14ac:dyDescent="0.25">
      <c r="A218" s="17" t="s">
        <v>435</v>
      </c>
      <c r="B218" s="13" t="s">
        <v>21</v>
      </c>
      <c r="C218" s="13" t="s">
        <v>9</v>
      </c>
      <c r="D218" s="13" t="s">
        <v>24</v>
      </c>
      <c r="E218" s="13" t="s">
        <v>339</v>
      </c>
      <c r="F218" s="13"/>
      <c r="G218" s="13"/>
      <c r="H218" s="13"/>
      <c r="I218" s="3">
        <f>I219</f>
        <v>208</v>
      </c>
      <c r="J218" s="3">
        <f>J219</f>
        <v>183.3</v>
      </c>
      <c r="K218" s="3">
        <f t="shared" si="7"/>
        <v>88.125000000000014</v>
      </c>
    </row>
    <row r="219" spans="1:11" ht="45" x14ac:dyDescent="0.25">
      <c r="A219" s="17" t="s">
        <v>4</v>
      </c>
      <c r="B219" s="13" t="s">
        <v>21</v>
      </c>
      <c r="C219" s="13" t="s">
        <v>9</v>
      </c>
      <c r="D219" s="13" t="s">
        <v>24</v>
      </c>
      <c r="E219" s="13" t="s">
        <v>339</v>
      </c>
      <c r="F219" s="13" t="s">
        <v>5</v>
      </c>
      <c r="G219" s="13" t="s">
        <v>25</v>
      </c>
      <c r="H219" s="13" t="s">
        <v>1</v>
      </c>
      <c r="I219" s="3">
        <v>208</v>
      </c>
      <c r="J219" s="3">
        <v>183.3</v>
      </c>
      <c r="K219" s="3">
        <f t="shared" si="7"/>
        <v>88.125000000000014</v>
      </c>
    </row>
    <row r="220" spans="1:11" ht="63" x14ac:dyDescent="0.25">
      <c r="A220" s="23" t="s">
        <v>348</v>
      </c>
      <c r="B220" s="1" t="s">
        <v>25</v>
      </c>
      <c r="C220" s="1" t="s">
        <v>3</v>
      </c>
      <c r="D220" s="1" t="s">
        <v>1</v>
      </c>
      <c r="E220" s="1" t="s">
        <v>59</v>
      </c>
      <c r="F220" s="1"/>
      <c r="G220" s="1"/>
      <c r="H220" s="1"/>
      <c r="I220" s="2">
        <f t="shared" ref="I220:J220" si="8">I221+I240</f>
        <v>3467.9</v>
      </c>
      <c r="J220" s="2">
        <f t="shared" si="8"/>
        <v>2965.5999999999995</v>
      </c>
      <c r="K220" s="2">
        <f t="shared" si="7"/>
        <v>85.515729980679936</v>
      </c>
    </row>
    <row r="221" spans="1:11" ht="45" x14ac:dyDescent="0.25">
      <c r="A221" s="17" t="s">
        <v>349</v>
      </c>
      <c r="B221" s="13" t="s">
        <v>25</v>
      </c>
      <c r="C221" s="13" t="s">
        <v>3</v>
      </c>
      <c r="D221" s="13" t="s">
        <v>54</v>
      </c>
      <c r="E221" s="13" t="s">
        <v>59</v>
      </c>
      <c r="F221" s="13"/>
      <c r="G221" s="13"/>
      <c r="H221" s="13"/>
      <c r="I221" s="3">
        <f t="shared" ref="I221:J221" si="9">I222+I236</f>
        <v>3394.9</v>
      </c>
      <c r="J221" s="3">
        <f t="shared" si="9"/>
        <v>2894.0999999999995</v>
      </c>
      <c r="K221" s="3">
        <f t="shared" si="7"/>
        <v>85.248460926684118</v>
      </c>
    </row>
    <row r="222" spans="1:11" ht="75" x14ac:dyDescent="0.25">
      <c r="A222" s="16" t="s">
        <v>141</v>
      </c>
      <c r="B222" s="13" t="s">
        <v>25</v>
      </c>
      <c r="C222" s="13" t="s">
        <v>3</v>
      </c>
      <c r="D222" s="13" t="s">
        <v>1</v>
      </c>
      <c r="E222" s="13" t="s">
        <v>59</v>
      </c>
      <c r="F222" s="13"/>
      <c r="G222" s="13"/>
      <c r="H222" s="13"/>
      <c r="I222" s="3">
        <f>I223+I226+I229+I232+I234</f>
        <v>3070.1</v>
      </c>
      <c r="J222" s="3">
        <f>J223+J226+J229+J232+J234</f>
        <v>2592.8999999999996</v>
      </c>
      <c r="K222" s="3">
        <f t="shared" si="7"/>
        <v>84.456532360509414</v>
      </c>
    </row>
    <row r="223" spans="1:11" ht="60" x14ac:dyDescent="0.25">
      <c r="A223" s="16" t="s">
        <v>140</v>
      </c>
      <c r="B223" s="13" t="s">
        <v>25</v>
      </c>
      <c r="C223" s="13" t="s">
        <v>3</v>
      </c>
      <c r="D223" s="13" t="s">
        <v>1</v>
      </c>
      <c r="E223" s="13" t="s">
        <v>105</v>
      </c>
      <c r="F223" s="13"/>
      <c r="G223" s="13"/>
      <c r="H223" s="13"/>
      <c r="I223" s="3">
        <f>I224+I225</f>
        <v>40.299999999999997</v>
      </c>
      <c r="J223" s="3">
        <f>J224+J225</f>
        <v>40.299999999999997</v>
      </c>
      <c r="K223" s="3">
        <f t="shared" si="7"/>
        <v>100</v>
      </c>
    </row>
    <row r="224" spans="1:11" ht="30" x14ac:dyDescent="0.25">
      <c r="A224" s="17" t="s">
        <v>239</v>
      </c>
      <c r="B224" s="13" t="s">
        <v>25</v>
      </c>
      <c r="C224" s="13" t="s">
        <v>3</v>
      </c>
      <c r="D224" s="13" t="s">
        <v>1</v>
      </c>
      <c r="E224" s="13" t="s">
        <v>105</v>
      </c>
      <c r="F224" s="13" t="s">
        <v>240</v>
      </c>
      <c r="G224" s="13" t="s">
        <v>0</v>
      </c>
      <c r="H224" s="13" t="s">
        <v>7</v>
      </c>
      <c r="I224" s="3">
        <v>15.1</v>
      </c>
      <c r="J224" s="3">
        <v>15.1</v>
      </c>
      <c r="K224" s="3">
        <f t="shared" si="7"/>
        <v>100</v>
      </c>
    </row>
    <row r="225" spans="1:11" ht="60" x14ac:dyDescent="0.25">
      <c r="A225" s="17" t="s">
        <v>246</v>
      </c>
      <c r="B225" s="13" t="s">
        <v>25</v>
      </c>
      <c r="C225" s="13" t="s">
        <v>3</v>
      </c>
      <c r="D225" s="13" t="s">
        <v>1</v>
      </c>
      <c r="E225" s="13" t="s">
        <v>105</v>
      </c>
      <c r="F225" s="13" t="s">
        <v>220</v>
      </c>
      <c r="G225" s="13" t="s">
        <v>0</v>
      </c>
      <c r="H225" s="13" t="s">
        <v>7</v>
      </c>
      <c r="I225" s="3">
        <v>25.2</v>
      </c>
      <c r="J225" s="3">
        <v>25.2</v>
      </c>
      <c r="K225" s="3">
        <f t="shared" si="7"/>
        <v>100</v>
      </c>
    </row>
    <row r="226" spans="1:11" ht="75" x14ac:dyDescent="0.25">
      <c r="A226" s="16" t="s">
        <v>127</v>
      </c>
      <c r="B226" s="13" t="s">
        <v>25</v>
      </c>
      <c r="C226" s="13" t="s">
        <v>3</v>
      </c>
      <c r="D226" s="13" t="s">
        <v>1</v>
      </c>
      <c r="E226" s="13" t="s">
        <v>106</v>
      </c>
      <c r="F226" s="13"/>
      <c r="G226" s="13"/>
      <c r="H226" s="13"/>
      <c r="I226" s="3">
        <f>I227+I228</f>
        <v>505</v>
      </c>
      <c r="J226" s="3">
        <f>J227+J228</f>
        <v>483</v>
      </c>
      <c r="K226" s="3">
        <f t="shared" si="7"/>
        <v>95.643564356435633</v>
      </c>
    </row>
    <row r="227" spans="1:11" ht="45" x14ac:dyDescent="0.25">
      <c r="A227" s="17" t="s">
        <v>4</v>
      </c>
      <c r="B227" s="13" t="s">
        <v>25</v>
      </c>
      <c r="C227" s="13" t="s">
        <v>3</v>
      </c>
      <c r="D227" s="13" t="s">
        <v>1</v>
      </c>
      <c r="E227" s="13" t="s">
        <v>106</v>
      </c>
      <c r="F227" s="13" t="s">
        <v>5</v>
      </c>
      <c r="G227" s="13" t="s">
        <v>20</v>
      </c>
      <c r="H227" s="13" t="s">
        <v>1</v>
      </c>
      <c r="I227" s="3">
        <v>5</v>
      </c>
      <c r="J227" s="3">
        <v>2.1</v>
      </c>
      <c r="K227" s="3">
        <f t="shared" si="7"/>
        <v>42.000000000000007</v>
      </c>
    </row>
    <row r="228" spans="1:11" ht="30" x14ac:dyDescent="0.25">
      <c r="A228" s="17" t="s">
        <v>239</v>
      </c>
      <c r="B228" s="13" t="s">
        <v>25</v>
      </c>
      <c r="C228" s="13" t="s">
        <v>3</v>
      </c>
      <c r="D228" s="13" t="s">
        <v>1</v>
      </c>
      <c r="E228" s="13" t="s">
        <v>106</v>
      </c>
      <c r="F228" s="13" t="s">
        <v>240</v>
      </c>
      <c r="G228" s="13" t="s">
        <v>20</v>
      </c>
      <c r="H228" s="13" t="s">
        <v>1</v>
      </c>
      <c r="I228" s="3">
        <v>500</v>
      </c>
      <c r="J228" s="3">
        <v>480.9</v>
      </c>
      <c r="K228" s="3">
        <f t="shared" si="7"/>
        <v>96.179999999999993</v>
      </c>
    </row>
    <row r="229" spans="1:11" ht="45" x14ac:dyDescent="0.25">
      <c r="A229" s="16" t="s">
        <v>128</v>
      </c>
      <c r="B229" s="13" t="s">
        <v>25</v>
      </c>
      <c r="C229" s="13" t="s">
        <v>3</v>
      </c>
      <c r="D229" s="13" t="s">
        <v>1</v>
      </c>
      <c r="E229" s="13" t="s">
        <v>107</v>
      </c>
      <c r="F229" s="13"/>
      <c r="G229" s="13"/>
      <c r="H229" s="13"/>
      <c r="I229" s="3">
        <f>I230+I231</f>
        <v>1130</v>
      </c>
      <c r="J229" s="3">
        <f>J230+J231</f>
        <v>675</v>
      </c>
      <c r="K229" s="3">
        <f t="shared" si="7"/>
        <v>59.734513274336287</v>
      </c>
    </row>
    <row r="230" spans="1:11" ht="45" x14ac:dyDescent="0.25">
      <c r="A230" s="17" t="s">
        <v>4</v>
      </c>
      <c r="B230" s="13" t="s">
        <v>25</v>
      </c>
      <c r="C230" s="13" t="s">
        <v>3</v>
      </c>
      <c r="D230" s="13" t="s">
        <v>1</v>
      </c>
      <c r="E230" s="13" t="s">
        <v>107</v>
      </c>
      <c r="F230" s="13" t="s">
        <v>5</v>
      </c>
      <c r="G230" s="13" t="s">
        <v>20</v>
      </c>
      <c r="H230" s="13" t="s">
        <v>24</v>
      </c>
      <c r="I230" s="3">
        <v>5</v>
      </c>
      <c r="J230" s="3">
        <v>0</v>
      </c>
      <c r="K230" s="3">
        <f t="shared" si="7"/>
        <v>0</v>
      </c>
    </row>
    <row r="231" spans="1:11" ht="30" x14ac:dyDescent="0.25">
      <c r="A231" s="17" t="s">
        <v>239</v>
      </c>
      <c r="B231" s="13" t="s">
        <v>25</v>
      </c>
      <c r="C231" s="13" t="s">
        <v>3</v>
      </c>
      <c r="D231" s="13" t="s">
        <v>1</v>
      </c>
      <c r="E231" s="13" t="s">
        <v>107</v>
      </c>
      <c r="F231" s="13" t="s">
        <v>240</v>
      </c>
      <c r="G231" s="13" t="s">
        <v>20</v>
      </c>
      <c r="H231" s="13" t="s">
        <v>24</v>
      </c>
      <c r="I231" s="3">
        <v>1125</v>
      </c>
      <c r="J231" s="3">
        <v>675</v>
      </c>
      <c r="K231" s="3">
        <f t="shared" si="7"/>
        <v>60</v>
      </c>
    </row>
    <row r="232" spans="1:11" ht="90" x14ac:dyDescent="0.25">
      <c r="A232" s="16" t="s">
        <v>436</v>
      </c>
      <c r="B232" s="13" t="s">
        <v>25</v>
      </c>
      <c r="C232" s="13" t="s">
        <v>3</v>
      </c>
      <c r="D232" s="13" t="s">
        <v>1</v>
      </c>
      <c r="E232" s="13" t="s">
        <v>308</v>
      </c>
      <c r="F232" s="13"/>
      <c r="G232" s="13"/>
      <c r="H232" s="13"/>
      <c r="I232" s="3">
        <f>I233</f>
        <v>697.4</v>
      </c>
      <c r="J232" s="3">
        <f>J233</f>
        <v>697.3</v>
      </c>
      <c r="K232" s="3">
        <f t="shared" si="7"/>
        <v>99.985661026670485</v>
      </c>
    </row>
    <row r="233" spans="1:11" ht="30" x14ac:dyDescent="0.25">
      <c r="A233" s="17" t="s">
        <v>239</v>
      </c>
      <c r="B233" s="13" t="s">
        <v>25</v>
      </c>
      <c r="C233" s="13" t="s">
        <v>3</v>
      </c>
      <c r="D233" s="13" t="s">
        <v>1</v>
      </c>
      <c r="E233" s="13" t="s">
        <v>308</v>
      </c>
      <c r="F233" s="13" t="s">
        <v>240</v>
      </c>
      <c r="G233" s="13" t="s">
        <v>20</v>
      </c>
      <c r="H233" s="13" t="s">
        <v>24</v>
      </c>
      <c r="I233" s="3">
        <v>697.4</v>
      </c>
      <c r="J233" s="3">
        <v>697.3</v>
      </c>
      <c r="K233" s="3">
        <f t="shared" si="7"/>
        <v>99.985661026670485</v>
      </c>
    </row>
    <row r="234" spans="1:11" ht="120" x14ac:dyDescent="0.25">
      <c r="A234" s="16" t="s">
        <v>437</v>
      </c>
      <c r="B234" s="13" t="s">
        <v>25</v>
      </c>
      <c r="C234" s="13" t="s">
        <v>3</v>
      </c>
      <c r="D234" s="13" t="s">
        <v>1</v>
      </c>
      <c r="E234" s="13" t="s">
        <v>311</v>
      </c>
      <c r="F234" s="13"/>
      <c r="G234" s="13"/>
      <c r="H234" s="13"/>
      <c r="I234" s="3">
        <f>I235</f>
        <v>697.4</v>
      </c>
      <c r="J234" s="3">
        <f>J235</f>
        <v>697.3</v>
      </c>
      <c r="K234" s="3">
        <f t="shared" si="7"/>
        <v>99.985661026670485</v>
      </c>
    </row>
    <row r="235" spans="1:11" ht="45" x14ac:dyDescent="0.25">
      <c r="A235" s="16" t="s">
        <v>306</v>
      </c>
      <c r="B235" s="13" t="s">
        <v>25</v>
      </c>
      <c r="C235" s="13" t="s">
        <v>3</v>
      </c>
      <c r="D235" s="13" t="s">
        <v>1</v>
      </c>
      <c r="E235" s="13" t="s">
        <v>311</v>
      </c>
      <c r="F235" s="13" t="s">
        <v>307</v>
      </c>
      <c r="G235" s="13" t="s">
        <v>20</v>
      </c>
      <c r="H235" s="13" t="s">
        <v>24</v>
      </c>
      <c r="I235" s="3">
        <v>697.4</v>
      </c>
      <c r="J235" s="3">
        <v>697.3</v>
      </c>
      <c r="K235" s="3">
        <f t="shared" si="7"/>
        <v>99.985661026670485</v>
      </c>
    </row>
    <row r="236" spans="1:11" ht="45" x14ac:dyDescent="0.25">
      <c r="A236" s="16" t="s">
        <v>251</v>
      </c>
      <c r="B236" s="13" t="s">
        <v>25</v>
      </c>
      <c r="C236" s="13" t="s">
        <v>3</v>
      </c>
      <c r="D236" s="13" t="s">
        <v>24</v>
      </c>
      <c r="E236" s="13" t="s">
        <v>192</v>
      </c>
      <c r="F236" s="13"/>
      <c r="G236" s="13"/>
      <c r="H236" s="13"/>
      <c r="I236" s="3">
        <f>I237+I238</f>
        <v>324.8</v>
      </c>
      <c r="J236" s="3">
        <f>J237+J238</f>
        <v>301.2</v>
      </c>
      <c r="K236" s="3">
        <f t="shared" si="7"/>
        <v>92.733990147783246</v>
      </c>
    </row>
    <row r="237" spans="1:11" ht="30" x14ac:dyDescent="0.25">
      <c r="A237" s="17" t="s">
        <v>239</v>
      </c>
      <c r="B237" s="13" t="s">
        <v>25</v>
      </c>
      <c r="C237" s="13" t="s">
        <v>3</v>
      </c>
      <c r="D237" s="13" t="s">
        <v>24</v>
      </c>
      <c r="E237" s="13" t="s">
        <v>192</v>
      </c>
      <c r="F237" s="13" t="s">
        <v>240</v>
      </c>
      <c r="G237" s="13" t="s">
        <v>20</v>
      </c>
      <c r="H237" s="13" t="s">
        <v>21</v>
      </c>
      <c r="I237" s="3">
        <v>218</v>
      </c>
      <c r="J237" s="3">
        <v>194.4</v>
      </c>
      <c r="K237" s="3">
        <f t="shared" si="7"/>
        <v>89.174311926605512</v>
      </c>
    </row>
    <row r="238" spans="1:11" ht="60" x14ac:dyDescent="0.25">
      <c r="A238" s="17" t="s">
        <v>246</v>
      </c>
      <c r="B238" s="13" t="s">
        <v>25</v>
      </c>
      <c r="C238" s="13" t="s">
        <v>3</v>
      </c>
      <c r="D238" s="13" t="s">
        <v>24</v>
      </c>
      <c r="E238" s="13" t="s">
        <v>192</v>
      </c>
      <c r="F238" s="13" t="s">
        <v>220</v>
      </c>
      <c r="G238" s="13" t="s">
        <v>20</v>
      </c>
      <c r="H238" s="13" t="s">
        <v>21</v>
      </c>
      <c r="I238" s="3">
        <v>106.8</v>
      </c>
      <c r="J238" s="3">
        <v>106.8</v>
      </c>
      <c r="K238" s="3">
        <f t="shared" si="7"/>
        <v>100</v>
      </c>
    </row>
    <row r="239" spans="1:11" ht="60" x14ac:dyDescent="0.25">
      <c r="A239" s="16" t="s">
        <v>129</v>
      </c>
      <c r="B239" s="13" t="s">
        <v>25</v>
      </c>
      <c r="C239" s="13" t="s">
        <v>8</v>
      </c>
      <c r="D239" s="13" t="s">
        <v>54</v>
      </c>
      <c r="E239" s="13" t="s">
        <v>59</v>
      </c>
      <c r="F239" s="13"/>
      <c r="G239" s="13"/>
      <c r="H239" s="13"/>
      <c r="I239" s="3">
        <f>I240</f>
        <v>73</v>
      </c>
      <c r="J239" s="3">
        <f>J240</f>
        <v>71.5</v>
      </c>
      <c r="K239" s="3">
        <f t="shared" si="7"/>
        <v>97.945205479452056</v>
      </c>
    </row>
    <row r="240" spans="1:11" ht="45" x14ac:dyDescent="0.25">
      <c r="A240" s="16" t="s">
        <v>130</v>
      </c>
      <c r="B240" s="13" t="s">
        <v>25</v>
      </c>
      <c r="C240" s="13" t="s">
        <v>8</v>
      </c>
      <c r="D240" s="13" t="s">
        <v>1</v>
      </c>
      <c r="E240" s="13" t="s">
        <v>108</v>
      </c>
      <c r="F240" s="13"/>
      <c r="G240" s="13"/>
      <c r="H240" s="13"/>
      <c r="I240" s="3">
        <f>I241+I242</f>
        <v>73</v>
      </c>
      <c r="J240" s="3">
        <f>J241+J242</f>
        <v>71.5</v>
      </c>
      <c r="K240" s="3">
        <f t="shared" si="7"/>
        <v>97.945205479452056</v>
      </c>
    </row>
    <row r="241" spans="1:11" ht="45" x14ac:dyDescent="0.25">
      <c r="A241" s="17" t="s">
        <v>4</v>
      </c>
      <c r="B241" s="13" t="s">
        <v>25</v>
      </c>
      <c r="C241" s="13" t="s">
        <v>8</v>
      </c>
      <c r="D241" s="13" t="s">
        <v>1</v>
      </c>
      <c r="E241" s="13" t="s">
        <v>108</v>
      </c>
      <c r="F241" s="13" t="s">
        <v>5</v>
      </c>
      <c r="G241" s="13" t="s">
        <v>20</v>
      </c>
      <c r="H241" s="13" t="s">
        <v>24</v>
      </c>
      <c r="I241" s="3">
        <v>53</v>
      </c>
      <c r="J241" s="3">
        <v>51.5</v>
      </c>
      <c r="K241" s="3">
        <f t="shared" si="7"/>
        <v>97.169811320754718</v>
      </c>
    </row>
    <row r="242" spans="1:11" ht="30" x14ac:dyDescent="0.25">
      <c r="A242" s="17" t="s">
        <v>239</v>
      </c>
      <c r="B242" s="13" t="s">
        <v>25</v>
      </c>
      <c r="C242" s="13" t="s">
        <v>8</v>
      </c>
      <c r="D242" s="13" t="s">
        <v>1</v>
      </c>
      <c r="E242" s="13" t="s">
        <v>108</v>
      </c>
      <c r="F242" s="13" t="s">
        <v>240</v>
      </c>
      <c r="G242" s="13" t="s">
        <v>20</v>
      </c>
      <c r="H242" s="13" t="s">
        <v>24</v>
      </c>
      <c r="I242" s="3">
        <v>20</v>
      </c>
      <c r="J242" s="3">
        <v>20</v>
      </c>
      <c r="K242" s="3">
        <f t="shared" si="7"/>
        <v>100</v>
      </c>
    </row>
    <row r="243" spans="1:11" ht="110.25" x14ac:dyDescent="0.25">
      <c r="A243" s="24" t="s">
        <v>42</v>
      </c>
      <c r="B243" s="1" t="s">
        <v>27</v>
      </c>
      <c r="C243" s="1" t="s">
        <v>2</v>
      </c>
      <c r="D243" s="1" t="s">
        <v>54</v>
      </c>
      <c r="E243" s="1" t="s">
        <v>59</v>
      </c>
      <c r="F243" s="1"/>
      <c r="G243" s="1"/>
      <c r="H243" s="1"/>
      <c r="I243" s="2">
        <f>I244+I250+I253</f>
        <v>8096.9</v>
      </c>
      <c r="J243" s="2">
        <f>J244+J250+J253</f>
        <v>6817.7</v>
      </c>
      <c r="K243" s="2">
        <f t="shared" si="7"/>
        <v>84.201361014709335</v>
      </c>
    </row>
    <row r="244" spans="1:11" ht="45" x14ac:dyDescent="0.25">
      <c r="A244" s="16" t="s">
        <v>66</v>
      </c>
      <c r="B244" s="13" t="s">
        <v>27</v>
      </c>
      <c r="C244" s="13" t="s">
        <v>3</v>
      </c>
      <c r="D244" s="13" t="s">
        <v>54</v>
      </c>
      <c r="E244" s="13" t="s">
        <v>59</v>
      </c>
      <c r="F244" s="13"/>
      <c r="G244" s="13"/>
      <c r="H244" s="13"/>
      <c r="I244" s="3">
        <f>I245</f>
        <v>6837.9</v>
      </c>
      <c r="J244" s="3">
        <f>J245</f>
        <v>5558.7999999999993</v>
      </c>
      <c r="K244" s="3">
        <f t="shared" si="7"/>
        <v>81.29396452127115</v>
      </c>
    </row>
    <row r="245" spans="1:11" ht="30" x14ac:dyDescent="0.25">
      <c r="A245" s="16" t="s">
        <v>142</v>
      </c>
      <c r="B245" s="13" t="s">
        <v>27</v>
      </c>
      <c r="C245" s="13" t="s">
        <v>3</v>
      </c>
      <c r="D245" s="13" t="s">
        <v>1</v>
      </c>
      <c r="E245" s="13" t="s">
        <v>59</v>
      </c>
      <c r="F245" s="13"/>
      <c r="G245" s="13"/>
      <c r="H245" s="13"/>
      <c r="I245" s="3">
        <f>I246</f>
        <v>6837.9</v>
      </c>
      <c r="J245" s="3">
        <f>J246</f>
        <v>5558.7999999999993</v>
      </c>
      <c r="K245" s="3">
        <f t="shared" si="7"/>
        <v>81.29396452127115</v>
      </c>
    </row>
    <row r="246" spans="1:11" ht="45" x14ac:dyDescent="0.25">
      <c r="A246" s="16" t="s">
        <v>56</v>
      </c>
      <c r="B246" s="13" t="s">
        <v>27</v>
      </c>
      <c r="C246" s="13" t="s">
        <v>3</v>
      </c>
      <c r="D246" s="13" t="s">
        <v>1</v>
      </c>
      <c r="E246" s="13" t="s">
        <v>57</v>
      </c>
      <c r="F246" s="13"/>
      <c r="G246" s="13"/>
      <c r="H246" s="13"/>
      <c r="I246" s="3">
        <f>I247+I248+I249</f>
        <v>6837.9</v>
      </c>
      <c r="J246" s="3">
        <f>J247+J248+J249</f>
        <v>5558.7999999999993</v>
      </c>
      <c r="K246" s="3">
        <f t="shared" si="7"/>
        <v>81.29396452127115</v>
      </c>
    </row>
    <row r="247" spans="1:11" ht="120" x14ac:dyDescent="0.25">
      <c r="A247" s="17" t="s">
        <v>244</v>
      </c>
      <c r="B247" s="13" t="s">
        <v>27</v>
      </c>
      <c r="C247" s="13" t="s">
        <v>3</v>
      </c>
      <c r="D247" s="13" t="s">
        <v>1</v>
      </c>
      <c r="E247" s="13" t="s">
        <v>57</v>
      </c>
      <c r="F247" s="13" t="s">
        <v>245</v>
      </c>
      <c r="G247" s="13" t="s">
        <v>24</v>
      </c>
      <c r="H247" s="13" t="s">
        <v>11</v>
      </c>
      <c r="I247" s="3">
        <v>4450</v>
      </c>
      <c r="J247" s="3">
        <v>4394.7</v>
      </c>
      <c r="K247" s="3">
        <f t="shared" si="7"/>
        <v>98.757303370786502</v>
      </c>
    </row>
    <row r="248" spans="1:11" ht="45" x14ac:dyDescent="0.25">
      <c r="A248" s="17" t="s">
        <v>4</v>
      </c>
      <c r="B248" s="13" t="s">
        <v>27</v>
      </c>
      <c r="C248" s="13" t="s">
        <v>3</v>
      </c>
      <c r="D248" s="13" t="s">
        <v>1</v>
      </c>
      <c r="E248" s="13" t="s">
        <v>57</v>
      </c>
      <c r="F248" s="13" t="s">
        <v>5</v>
      </c>
      <c r="G248" s="13" t="s">
        <v>24</v>
      </c>
      <c r="H248" s="13" t="s">
        <v>11</v>
      </c>
      <c r="I248" s="3">
        <v>2385.9</v>
      </c>
      <c r="J248" s="3">
        <v>1163.5999999999999</v>
      </c>
      <c r="K248" s="3">
        <f t="shared" si="7"/>
        <v>48.769856238735905</v>
      </c>
    </row>
    <row r="249" spans="1:11" ht="15" x14ac:dyDescent="0.25">
      <c r="A249" s="17" t="s">
        <v>6</v>
      </c>
      <c r="B249" s="13" t="s">
        <v>27</v>
      </c>
      <c r="C249" s="13" t="s">
        <v>3</v>
      </c>
      <c r="D249" s="13" t="s">
        <v>1</v>
      </c>
      <c r="E249" s="13" t="s">
        <v>57</v>
      </c>
      <c r="F249" s="13" t="s">
        <v>243</v>
      </c>
      <c r="G249" s="13" t="s">
        <v>24</v>
      </c>
      <c r="H249" s="13" t="s">
        <v>11</v>
      </c>
      <c r="I249" s="3">
        <v>2</v>
      </c>
      <c r="J249" s="3">
        <v>0.5</v>
      </c>
      <c r="K249" s="3">
        <f t="shared" si="7"/>
        <v>25</v>
      </c>
    </row>
    <row r="250" spans="1:11" ht="75" x14ac:dyDescent="0.25">
      <c r="A250" s="16" t="s">
        <v>131</v>
      </c>
      <c r="B250" s="13" t="s">
        <v>27</v>
      </c>
      <c r="C250" s="13" t="s">
        <v>8</v>
      </c>
      <c r="D250" s="13" t="s">
        <v>54</v>
      </c>
      <c r="E250" s="13" t="s">
        <v>59</v>
      </c>
      <c r="F250" s="13"/>
      <c r="G250" s="13"/>
      <c r="H250" s="13"/>
      <c r="I250" s="3">
        <f>I251</f>
        <v>387.7</v>
      </c>
      <c r="J250" s="3">
        <f>J251</f>
        <v>387.6</v>
      </c>
      <c r="K250" s="3">
        <f t="shared" si="7"/>
        <v>99.974206860974988</v>
      </c>
    </row>
    <row r="251" spans="1:11" ht="75" x14ac:dyDescent="0.25">
      <c r="A251" s="16" t="s">
        <v>143</v>
      </c>
      <c r="B251" s="13" t="s">
        <v>27</v>
      </c>
      <c r="C251" s="13" t="s">
        <v>8</v>
      </c>
      <c r="D251" s="13" t="s">
        <v>1</v>
      </c>
      <c r="E251" s="13" t="s">
        <v>109</v>
      </c>
      <c r="F251" s="13"/>
      <c r="G251" s="13"/>
      <c r="H251" s="13"/>
      <c r="I251" s="3">
        <f>I252</f>
        <v>387.7</v>
      </c>
      <c r="J251" s="3">
        <f>J252</f>
        <v>387.6</v>
      </c>
      <c r="K251" s="3">
        <f t="shared" si="7"/>
        <v>99.974206860974988</v>
      </c>
    </row>
    <row r="252" spans="1:11" ht="45" x14ac:dyDescent="0.25">
      <c r="A252" s="17" t="s">
        <v>4</v>
      </c>
      <c r="B252" s="13" t="s">
        <v>27</v>
      </c>
      <c r="C252" s="13" t="s">
        <v>8</v>
      </c>
      <c r="D252" s="13" t="s">
        <v>1</v>
      </c>
      <c r="E252" s="13" t="s">
        <v>109</v>
      </c>
      <c r="F252" s="13" t="s">
        <v>5</v>
      </c>
      <c r="G252" s="13" t="s">
        <v>24</v>
      </c>
      <c r="H252" s="13" t="s">
        <v>11</v>
      </c>
      <c r="I252" s="3">
        <v>387.7</v>
      </c>
      <c r="J252" s="3">
        <v>387.6</v>
      </c>
      <c r="K252" s="3">
        <f t="shared" si="7"/>
        <v>99.974206860974988</v>
      </c>
    </row>
    <row r="253" spans="1:11" ht="45" x14ac:dyDescent="0.25">
      <c r="A253" s="16" t="s">
        <v>132</v>
      </c>
      <c r="B253" s="13" t="s">
        <v>27</v>
      </c>
      <c r="C253" s="13" t="s">
        <v>17</v>
      </c>
      <c r="D253" s="13" t="s">
        <v>54</v>
      </c>
      <c r="E253" s="13" t="s">
        <v>59</v>
      </c>
      <c r="F253" s="13"/>
      <c r="G253" s="13"/>
      <c r="H253" s="13"/>
      <c r="I253" s="3">
        <f>I254</f>
        <v>871.3</v>
      </c>
      <c r="J253" s="3">
        <f>J254</f>
        <v>871.3</v>
      </c>
      <c r="K253" s="3">
        <f t="shared" si="7"/>
        <v>100</v>
      </c>
    </row>
    <row r="254" spans="1:11" ht="45" x14ac:dyDescent="0.25">
      <c r="A254" s="16" t="s">
        <v>144</v>
      </c>
      <c r="B254" s="13" t="s">
        <v>27</v>
      </c>
      <c r="C254" s="13" t="s">
        <v>17</v>
      </c>
      <c r="D254" s="13" t="s">
        <v>1</v>
      </c>
      <c r="E254" s="13" t="s">
        <v>103</v>
      </c>
      <c r="F254" s="13"/>
      <c r="G254" s="13"/>
      <c r="H254" s="13"/>
      <c r="I254" s="3">
        <f>I255</f>
        <v>871.3</v>
      </c>
      <c r="J254" s="3">
        <f>J255</f>
        <v>871.3</v>
      </c>
      <c r="K254" s="3">
        <f t="shared" si="7"/>
        <v>100</v>
      </c>
    </row>
    <row r="255" spans="1:11" ht="45" x14ac:dyDescent="0.25">
      <c r="A255" s="17" t="s">
        <v>4</v>
      </c>
      <c r="B255" s="13" t="s">
        <v>27</v>
      </c>
      <c r="C255" s="13" t="s">
        <v>17</v>
      </c>
      <c r="D255" s="13" t="s">
        <v>1</v>
      </c>
      <c r="E255" s="13" t="s">
        <v>103</v>
      </c>
      <c r="F255" s="13" t="s">
        <v>5</v>
      </c>
      <c r="G255" s="13" t="s">
        <v>24</v>
      </c>
      <c r="H255" s="13" t="s">
        <v>11</v>
      </c>
      <c r="I255" s="3">
        <v>871.3</v>
      </c>
      <c r="J255" s="3">
        <v>871.3</v>
      </c>
      <c r="K255" s="3">
        <f t="shared" si="7"/>
        <v>100</v>
      </c>
    </row>
    <row r="256" spans="1:11" ht="63" x14ac:dyDescent="0.25">
      <c r="A256" s="24" t="s">
        <v>43</v>
      </c>
      <c r="B256" s="1" t="s">
        <v>0</v>
      </c>
      <c r="C256" s="1" t="s">
        <v>2</v>
      </c>
      <c r="D256" s="1" t="s">
        <v>54</v>
      </c>
      <c r="E256" s="1" t="s">
        <v>59</v>
      </c>
      <c r="F256" s="1"/>
      <c r="G256" s="1"/>
      <c r="H256" s="1"/>
      <c r="I256" s="2">
        <f>I257+I260+I263+I266</f>
        <v>7881.2</v>
      </c>
      <c r="J256" s="2">
        <f>J257+J260+J263+J266</f>
        <v>4759.5</v>
      </c>
      <c r="K256" s="2">
        <f t="shared" si="7"/>
        <v>60.390549662487949</v>
      </c>
    </row>
    <row r="257" spans="1:11" ht="30" x14ac:dyDescent="0.25">
      <c r="A257" s="16" t="s">
        <v>133</v>
      </c>
      <c r="B257" s="13" t="s">
        <v>0</v>
      </c>
      <c r="C257" s="13" t="s">
        <v>3</v>
      </c>
      <c r="D257" s="13" t="s">
        <v>54</v>
      </c>
      <c r="E257" s="13" t="s">
        <v>59</v>
      </c>
      <c r="F257" s="13"/>
      <c r="G257" s="13"/>
      <c r="H257" s="13"/>
      <c r="I257" s="3">
        <f>I258</f>
        <v>252.4</v>
      </c>
      <c r="J257" s="3">
        <f>J258</f>
        <v>252.3</v>
      </c>
      <c r="K257" s="3">
        <f t="shared" si="7"/>
        <v>99.960380348652933</v>
      </c>
    </row>
    <row r="258" spans="1:11" ht="45" x14ac:dyDescent="0.25">
      <c r="A258" s="16" t="s">
        <v>145</v>
      </c>
      <c r="B258" s="13" t="s">
        <v>0</v>
      </c>
      <c r="C258" s="13" t="s">
        <v>3</v>
      </c>
      <c r="D258" s="13" t="s">
        <v>1</v>
      </c>
      <c r="E258" s="13" t="s">
        <v>351</v>
      </c>
      <c r="F258" s="13"/>
      <c r="G258" s="13"/>
      <c r="H258" s="13"/>
      <c r="I258" s="3">
        <f>I259</f>
        <v>252.4</v>
      </c>
      <c r="J258" s="3">
        <f>J259</f>
        <v>252.3</v>
      </c>
      <c r="K258" s="3">
        <f t="shared" si="7"/>
        <v>99.960380348652933</v>
      </c>
    </row>
    <row r="259" spans="1:11" ht="45" x14ac:dyDescent="0.25">
      <c r="A259" s="17" t="s">
        <v>4</v>
      </c>
      <c r="B259" s="13" t="s">
        <v>0</v>
      </c>
      <c r="C259" s="13" t="s">
        <v>3</v>
      </c>
      <c r="D259" s="13" t="s">
        <v>1</v>
      </c>
      <c r="E259" s="13" t="s">
        <v>351</v>
      </c>
      <c r="F259" s="13" t="s">
        <v>5</v>
      </c>
      <c r="G259" s="13" t="s">
        <v>21</v>
      </c>
      <c r="H259" s="13" t="s">
        <v>25</v>
      </c>
      <c r="I259" s="3">
        <v>252.4</v>
      </c>
      <c r="J259" s="3">
        <v>252.3</v>
      </c>
      <c r="K259" s="3">
        <f t="shared" si="7"/>
        <v>99.960380348652933</v>
      </c>
    </row>
    <row r="260" spans="1:11" ht="45" x14ac:dyDescent="0.25">
      <c r="A260" s="16" t="s">
        <v>134</v>
      </c>
      <c r="B260" s="13" t="s">
        <v>0</v>
      </c>
      <c r="C260" s="13" t="s">
        <v>8</v>
      </c>
      <c r="D260" s="13" t="s">
        <v>54</v>
      </c>
      <c r="E260" s="13" t="s">
        <v>59</v>
      </c>
      <c r="F260" s="13"/>
      <c r="G260" s="13"/>
      <c r="H260" s="13"/>
      <c r="I260" s="3">
        <f>I261</f>
        <v>147</v>
      </c>
      <c r="J260" s="3">
        <f>J261</f>
        <v>133.19999999999999</v>
      </c>
      <c r="K260" s="3">
        <f t="shared" si="7"/>
        <v>90.612244897959172</v>
      </c>
    </row>
    <row r="261" spans="1:11" ht="45" x14ac:dyDescent="0.25">
      <c r="A261" s="16" t="s">
        <v>146</v>
      </c>
      <c r="B261" s="13" t="s">
        <v>0</v>
      </c>
      <c r="C261" s="13" t="s">
        <v>8</v>
      </c>
      <c r="D261" s="13" t="s">
        <v>1</v>
      </c>
      <c r="E261" s="13" t="s">
        <v>104</v>
      </c>
      <c r="F261" s="13"/>
      <c r="G261" s="13"/>
      <c r="H261" s="13"/>
      <c r="I261" s="3">
        <f>I262</f>
        <v>147</v>
      </c>
      <c r="J261" s="3">
        <f>J262</f>
        <v>133.19999999999999</v>
      </c>
      <c r="K261" s="3">
        <f t="shared" si="7"/>
        <v>90.612244897959172</v>
      </c>
    </row>
    <row r="262" spans="1:11" ht="45" x14ac:dyDescent="0.25">
      <c r="A262" s="17" t="s">
        <v>4</v>
      </c>
      <c r="B262" s="13" t="s">
        <v>0</v>
      </c>
      <c r="C262" s="13" t="s">
        <v>8</v>
      </c>
      <c r="D262" s="13" t="s">
        <v>1</v>
      </c>
      <c r="E262" s="13" t="s">
        <v>104</v>
      </c>
      <c r="F262" s="13" t="s">
        <v>5</v>
      </c>
      <c r="G262" s="13" t="s">
        <v>27</v>
      </c>
      <c r="H262" s="13" t="s">
        <v>25</v>
      </c>
      <c r="I262" s="3">
        <v>147</v>
      </c>
      <c r="J262" s="3">
        <v>133.19999999999999</v>
      </c>
      <c r="K262" s="3">
        <f t="shared" si="7"/>
        <v>90.612244897959172</v>
      </c>
    </row>
    <row r="263" spans="1:11" ht="45" x14ac:dyDescent="0.25">
      <c r="A263" s="16" t="s">
        <v>135</v>
      </c>
      <c r="B263" s="13" t="s">
        <v>0</v>
      </c>
      <c r="C263" s="13" t="s">
        <v>9</v>
      </c>
      <c r="D263" s="13" t="s">
        <v>54</v>
      </c>
      <c r="E263" s="13" t="s">
        <v>59</v>
      </c>
      <c r="F263" s="13"/>
      <c r="G263" s="13"/>
      <c r="H263" s="13"/>
      <c r="I263" s="3">
        <f>I264</f>
        <v>556.29999999999995</v>
      </c>
      <c r="J263" s="3">
        <f>J264</f>
        <v>449.1</v>
      </c>
      <c r="K263" s="3">
        <f t="shared" ref="K263:K326" si="10">J263/I263*100</f>
        <v>80.72982203846847</v>
      </c>
    </row>
    <row r="264" spans="1:11" ht="75" x14ac:dyDescent="0.25">
      <c r="A264" s="16" t="s">
        <v>249</v>
      </c>
      <c r="B264" s="13" t="s">
        <v>0</v>
      </c>
      <c r="C264" s="13" t="s">
        <v>9</v>
      </c>
      <c r="D264" s="13" t="s">
        <v>24</v>
      </c>
      <c r="E264" s="13" t="s">
        <v>227</v>
      </c>
      <c r="F264" s="13"/>
      <c r="G264" s="13"/>
      <c r="H264" s="13"/>
      <c r="I264" s="3">
        <f>I265</f>
        <v>556.29999999999995</v>
      </c>
      <c r="J264" s="3">
        <f>J265</f>
        <v>449.1</v>
      </c>
      <c r="K264" s="3">
        <f t="shared" si="10"/>
        <v>80.72982203846847</v>
      </c>
    </row>
    <row r="265" spans="1:11" ht="45" x14ac:dyDescent="0.25">
      <c r="A265" s="17" t="s">
        <v>4</v>
      </c>
      <c r="B265" s="13" t="s">
        <v>0</v>
      </c>
      <c r="C265" s="13" t="s">
        <v>9</v>
      </c>
      <c r="D265" s="13" t="s">
        <v>24</v>
      </c>
      <c r="E265" s="13" t="s">
        <v>227</v>
      </c>
      <c r="F265" s="13" t="s">
        <v>5</v>
      </c>
      <c r="G265" s="13" t="s">
        <v>27</v>
      </c>
      <c r="H265" s="13" t="s">
        <v>25</v>
      </c>
      <c r="I265" s="3">
        <v>556.29999999999995</v>
      </c>
      <c r="J265" s="3">
        <v>449.1</v>
      </c>
      <c r="K265" s="3">
        <f t="shared" si="10"/>
        <v>80.72982203846847</v>
      </c>
    </row>
    <row r="266" spans="1:11" ht="30" x14ac:dyDescent="0.25">
      <c r="A266" s="16" t="s">
        <v>136</v>
      </c>
      <c r="B266" s="13" t="s">
        <v>0</v>
      </c>
      <c r="C266" s="13" t="s">
        <v>17</v>
      </c>
      <c r="D266" s="13" t="s">
        <v>54</v>
      </c>
      <c r="E266" s="13" t="s">
        <v>59</v>
      </c>
      <c r="F266" s="13"/>
      <c r="G266" s="13"/>
      <c r="H266" s="13"/>
      <c r="I266" s="3">
        <f>I267+I271</f>
        <v>6925.5</v>
      </c>
      <c r="J266" s="3">
        <f>J267+J271</f>
        <v>3924.9</v>
      </c>
      <c r="K266" s="3">
        <f t="shared" si="10"/>
        <v>56.673164392462638</v>
      </c>
    </row>
    <row r="267" spans="1:11" ht="30" x14ac:dyDescent="0.25">
      <c r="A267" s="16" t="s">
        <v>147</v>
      </c>
      <c r="B267" s="13" t="s">
        <v>0</v>
      </c>
      <c r="C267" s="13" t="s">
        <v>17</v>
      </c>
      <c r="D267" s="13" t="s">
        <v>1</v>
      </c>
      <c r="E267" s="13" t="s">
        <v>176</v>
      </c>
      <c r="F267" s="13"/>
      <c r="G267" s="13"/>
      <c r="H267" s="13"/>
      <c r="I267" s="3">
        <f>I268+I269</f>
        <v>800</v>
      </c>
      <c r="J267" s="3">
        <f>J268+J269</f>
        <v>703.6</v>
      </c>
      <c r="K267" s="3">
        <f t="shared" si="10"/>
        <v>87.95</v>
      </c>
    </row>
    <row r="268" spans="1:11" ht="45" x14ac:dyDescent="0.25">
      <c r="A268" s="17" t="s">
        <v>4</v>
      </c>
      <c r="B268" s="13" t="s">
        <v>0</v>
      </c>
      <c r="C268" s="13" t="s">
        <v>17</v>
      </c>
      <c r="D268" s="13" t="s">
        <v>1</v>
      </c>
      <c r="E268" s="13" t="s">
        <v>176</v>
      </c>
      <c r="F268" s="13" t="s">
        <v>5</v>
      </c>
      <c r="G268" s="13" t="s">
        <v>25</v>
      </c>
      <c r="H268" s="13" t="s">
        <v>24</v>
      </c>
      <c r="I268" s="3">
        <v>700</v>
      </c>
      <c r="J268" s="3">
        <v>603.6</v>
      </c>
      <c r="K268" s="3">
        <f t="shared" si="10"/>
        <v>86.228571428571428</v>
      </c>
    </row>
    <row r="269" spans="1:11" ht="15" x14ac:dyDescent="0.25">
      <c r="A269" s="17" t="s">
        <v>6</v>
      </c>
      <c r="B269" s="13" t="s">
        <v>0</v>
      </c>
      <c r="C269" s="13" t="s">
        <v>17</v>
      </c>
      <c r="D269" s="13" t="s">
        <v>1</v>
      </c>
      <c r="E269" s="13" t="s">
        <v>176</v>
      </c>
      <c r="F269" s="13" t="s">
        <v>243</v>
      </c>
      <c r="G269" s="13" t="s">
        <v>25</v>
      </c>
      <c r="H269" s="13" t="s">
        <v>24</v>
      </c>
      <c r="I269" s="3">
        <v>100</v>
      </c>
      <c r="J269" s="3">
        <v>100</v>
      </c>
      <c r="K269" s="3">
        <f t="shared" si="10"/>
        <v>100</v>
      </c>
    </row>
    <row r="270" spans="1:11" ht="120" x14ac:dyDescent="0.25">
      <c r="A270" s="17" t="s">
        <v>438</v>
      </c>
      <c r="B270" s="13" t="s">
        <v>0</v>
      </c>
      <c r="C270" s="13" t="s">
        <v>17</v>
      </c>
      <c r="D270" s="13" t="s">
        <v>1</v>
      </c>
      <c r="E270" s="13" t="s">
        <v>59</v>
      </c>
      <c r="F270" s="13"/>
      <c r="G270" s="13"/>
      <c r="H270" s="13"/>
      <c r="I270" s="3">
        <f>I271</f>
        <v>6125.5</v>
      </c>
      <c r="J270" s="3">
        <f>J271</f>
        <v>3221.3</v>
      </c>
      <c r="K270" s="3">
        <f t="shared" si="10"/>
        <v>52.58836013386663</v>
      </c>
    </row>
    <row r="271" spans="1:11" ht="180" x14ac:dyDescent="0.25">
      <c r="A271" s="17" t="s">
        <v>439</v>
      </c>
      <c r="B271" s="13" t="s">
        <v>0</v>
      </c>
      <c r="C271" s="13" t="s">
        <v>17</v>
      </c>
      <c r="D271" s="13" t="s">
        <v>1</v>
      </c>
      <c r="E271" s="13" t="s">
        <v>360</v>
      </c>
      <c r="F271" s="13"/>
      <c r="G271" s="13"/>
      <c r="H271" s="13"/>
      <c r="I271" s="3">
        <f>I272+I273</f>
        <v>6125.5</v>
      </c>
      <c r="J271" s="3">
        <f>J272+J273</f>
        <v>3221.3</v>
      </c>
      <c r="K271" s="3">
        <f t="shared" si="10"/>
        <v>52.58836013386663</v>
      </c>
    </row>
    <row r="272" spans="1:11" ht="45" x14ac:dyDescent="0.25">
      <c r="A272" s="17" t="s">
        <v>4</v>
      </c>
      <c r="B272" s="13" t="s">
        <v>0</v>
      </c>
      <c r="C272" s="13" t="s">
        <v>17</v>
      </c>
      <c r="D272" s="13" t="s">
        <v>1</v>
      </c>
      <c r="E272" s="13" t="s">
        <v>360</v>
      </c>
      <c r="F272" s="13" t="s">
        <v>5</v>
      </c>
      <c r="G272" s="13" t="s">
        <v>25</v>
      </c>
      <c r="H272" s="13" t="s">
        <v>24</v>
      </c>
      <c r="I272" s="3">
        <v>4454.8999999999996</v>
      </c>
      <c r="J272" s="3">
        <v>1550.7</v>
      </c>
      <c r="K272" s="3">
        <f t="shared" si="10"/>
        <v>34.80886215178792</v>
      </c>
    </row>
    <row r="273" spans="1:12" ht="45" x14ac:dyDescent="0.25">
      <c r="A273" s="17" t="s">
        <v>4</v>
      </c>
      <c r="B273" s="13" t="s">
        <v>0</v>
      </c>
      <c r="C273" s="13" t="s">
        <v>17</v>
      </c>
      <c r="D273" s="13" t="s">
        <v>7</v>
      </c>
      <c r="E273" s="13" t="s">
        <v>360</v>
      </c>
      <c r="F273" s="13" t="s">
        <v>5</v>
      </c>
      <c r="G273" s="13" t="s">
        <v>27</v>
      </c>
      <c r="H273" s="13" t="s">
        <v>25</v>
      </c>
      <c r="I273" s="3">
        <v>1670.6</v>
      </c>
      <c r="J273" s="3">
        <v>1670.6</v>
      </c>
      <c r="K273" s="3">
        <f t="shared" si="10"/>
        <v>100</v>
      </c>
    </row>
    <row r="274" spans="1:12" ht="63" x14ac:dyDescent="0.25">
      <c r="A274" s="24" t="s">
        <v>44</v>
      </c>
      <c r="B274" s="1" t="s">
        <v>22</v>
      </c>
      <c r="C274" s="1" t="s">
        <v>2</v>
      </c>
      <c r="D274" s="1" t="s">
        <v>54</v>
      </c>
      <c r="E274" s="1" t="s">
        <v>59</v>
      </c>
      <c r="F274" s="1"/>
      <c r="G274" s="1"/>
      <c r="H274" s="1"/>
      <c r="I274" s="2">
        <f>I275+I284</f>
        <v>87420.7</v>
      </c>
      <c r="J274" s="2">
        <f>J275+J284</f>
        <v>74775.099999999991</v>
      </c>
      <c r="K274" s="2">
        <f t="shared" si="10"/>
        <v>85.534776088500777</v>
      </c>
      <c r="L274" s="33"/>
    </row>
    <row r="275" spans="1:12" ht="45" x14ac:dyDescent="0.25">
      <c r="A275" s="25" t="s">
        <v>137</v>
      </c>
      <c r="B275" s="13" t="s">
        <v>22</v>
      </c>
      <c r="C275" s="13" t="s">
        <v>3</v>
      </c>
      <c r="D275" s="13" t="s">
        <v>54</v>
      </c>
      <c r="E275" s="13" t="s">
        <v>59</v>
      </c>
      <c r="F275" s="13"/>
      <c r="G275" s="13"/>
      <c r="H275" s="13"/>
      <c r="I275" s="3">
        <f>I276+I278+I282+I280</f>
        <v>82745.5</v>
      </c>
      <c r="J275" s="3">
        <f>J276+J278+J282+J280</f>
        <v>70099.899999999994</v>
      </c>
      <c r="K275" s="3">
        <f t="shared" si="10"/>
        <v>84.717477083345912</v>
      </c>
    </row>
    <row r="276" spans="1:12" ht="45" x14ac:dyDescent="0.25">
      <c r="A276" s="25" t="s">
        <v>180</v>
      </c>
      <c r="B276" s="13" t="s">
        <v>22</v>
      </c>
      <c r="C276" s="13" t="s">
        <v>3</v>
      </c>
      <c r="D276" s="13" t="s">
        <v>1</v>
      </c>
      <c r="E276" s="13" t="s">
        <v>110</v>
      </c>
      <c r="F276" s="13"/>
      <c r="G276" s="13"/>
      <c r="H276" s="13"/>
      <c r="I276" s="3">
        <f>I277</f>
        <v>16370</v>
      </c>
      <c r="J276" s="3">
        <f>J277</f>
        <v>5382.2</v>
      </c>
      <c r="K276" s="3">
        <f t="shared" si="10"/>
        <v>32.878436163714106</v>
      </c>
    </row>
    <row r="277" spans="1:12" ht="45" x14ac:dyDescent="0.25">
      <c r="A277" s="17" t="s">
        <v>4</v>
      </c>
      <c r="B277" s="13" t="s">
        <v>22</v>
      </c>
      <c r="C277" s="13" t="s">
        <v>3</v>
      </c>
      <c r="D277" s="13" t="s">
        <v>1</v>
      </c>
      <c r="E277" s="13" t="s">
        <v>110</v>
      </c>
      <c r="F277" s="13" t="s">
        <v>5</v>
      </c>
      <c r="G277" s="13" t="s">
        <v>21</v>
      </c>
      <c r="H277" s="13" t="s">
        <v>11</v>
      </c>
      <c r="I277" s="3">
        <v>16370</v>
      </c>
      <c r="J277" s="3">
        <v>5382.2</v>
      </c>
      <c r="K277" s="3">
        <f t="shared" si="10"/>
        <v>32.878436163714106</v>
      </c>
    </row>
    <row r="278" spans="1:12" ht="45" x14ac:dyDescent="0.25">
      <c r="A278" s="25" t="s">
        <v>313</v>
      </c>
      <c r="B278" s="13" t="s">
        <v>22</v>
      </c>
      <c r="C278" s="13" t="s">
        <v>3</v>
      </c>
      <c r="D278" s="13" t="s">
        <v>7</v>
      </c>
      <c r="E278" s="13" t="s">
        <v>312</v>
      </c>
      <c r="F278" s="13"/>
      <c r="G278" s="13"/>
      <c r="H278" s="13"/>
      <c r="I278" s="3">
        <f>I279</f>
        <v>84.8</v>
      </c>
      <c r="J278" s="3">
        <f>J279</f>
        <v>0</v>
      </c>
      <c r="K278" s="3">
        <f t="shared" si="10"/>
        <v>0</v>
      </c>
    </row>
    <row r="279" spans="1:12" ht="45" x14ac:dyDescent="0.25">
      <c r="A279" s="17" t="s">
        <v>4</v>
      </c>
      <c r="B279" s="13" t="s">
        <v>22</v>
      </c>
      <c r="C279" s="13" t="s">
        <v>3</v>
      </c>
      <c r="D279" s="13" t="s">
        <v>7</v>
      </c>
      <c r="E279" s="13" t="s">
        <v>312</v>
      </c>
      <c r="F279" s="13" t="s">
        <v>5</v>
      </c>
      <c r="G279" s="13" t="s">
        <v>21</v>
      </c>
      <c r="H279" s="13" t="s">
        <v>11</v>
      </c>
      <c r="I279" s="3">
        <v>84.8</v>
      </c>
      <c r="J279" s="3">
        <v>0</v>
      </c>
      <c r="K279" s="3">
        <f t="shared" si="10"/>
        <v>0</v>
      </c>
    </row>
    <row r="280" spans="1:12" ht="180" x14ac:dyDescent="0.25">
      <c r="A280" s="19" t="s">
        <v>440</v>
      </c>
      <c r="B280" s="5" t="s">
        <v>22</v>
      </c>
      <c r="C280" s="5" t="s">
        <v>3</v>
      </c>
      <c r="D280" s="5" t="s">
        <v>24</v>
      </c>
      <c r="E280" s="5" t="s">
        <v>449</v>
      </c>
      <c r="F280" s="5"/>
      <c r="G280" s="13"/>
      <c r="H280" s="13"/>
      <c r="I280" s="3">
        <f>I281</f>
        <v>46881</v>
      </c>
      <c r="J280" s="3">
        <f>J281</f>
        <v>45308</v>
      </c>
      <c r="K280" s="3">
        <f t="shared" si="10"/>
        <v>96.644696145560033</v>
      </c>
    </row>
    <row r="281" spans="1:12" ht="45" x14ac:dyDescent="0.25">
      <c r="A281" s="19" t="s">
        <v>4</v>
      </c>
      <c r="B281" s="5" t="s">
        <v>22</v>
      </c>
      <c r="C281" s="5" t="s">
        <v>3</v>
      </c>
      <c r="D281" s="5" t="s">
        <v>24</v>
      </c>
      <c r="E281" s="5" t="s">
        <v>449</v>
      </c>
      <c r="F281" s="5" t="s">
        <v>5</v>
      </c>
      <c r="G281" s="13" t="s">
        <v>21</v>
      </c>
      <c r="H281" s="13" t="s">
        <v>11</v>
      </c>
      <c r="I281" s="3">
        <v>46881</v>
      </c>
      <c r="J281" s="3">
        <v>45308</v>
      </c>
      <c r="K281" s="3">
        <f t="shared" si="10"/>
        <v>96.644696145560033</v>
      </c>
    </row>
    <row r="282" spans="1:12" ht="90" x14ac:dyDescent="0.25">
      <c r="A282" s="26" t="s">
        <v>375</v>
      </c>
      <c r="B282" s="5" t="s">
        <v>22</v>
      </c>
      <c r="C282" s="5" t="s">
        <v>3</v>
      </c>
      <c r="D282" s="5" t="s">
        <v>333</v>
      </c>
      <c r="E282" s="5" t="s">
        <v>334</v>
      </c>
      <c r="F282" s="5"/>
      <c r="G282" s="13"/>
      <c r="H282" s="13"/>
      <c r="I282" s="3">
        <f>I283</f>
        <v>19409.7</v>
      </c>
      <c r="J282" s="3">
        <f>J283</f>
        <v>19409.7</v>
      </c>
      <c r="K282" s="3">
        <f t="shared" si="10"/>
        <v>100</v>
      </c>
    </row>
    <row r="283" spans="1:12" ht="45" x14ac:dyDescent="0.25">
      <c r="A283" s="19" t="s">
        <v>4</v>
      </c>
      <c r="B283" s="5" t="s">
        <v>22</v>
      </c>
      <c r="C283" s="5" t="s">
        <v>3</v>
      </c>
      <c r="D283" s="5" t="s">
        <v>333</v>
      </c>
      <c r="E283" s="5" t="s">
        <v>334</v>
      </c>
      <c r="F283" s="5" t="s">
        <v>5</v>
      </c>
      <c r="G283" s="13" t="s">
        <v>21</v>
      </c>
      <c r="H283" s="13" t="s">
        <v>11</v>
      </c>
      <c r="I283" s="3">
        <v>19409.7</v>
      </c>
      <c r="J283" s="3">
        <v>19409.7</v>
      </c>
      <c r="K283" s="3">
        <f t="shared" si="10"/>
        <v>100</v>
      </c>
    </row>
    <row r="284" spans="1:12" ht="30" x14ac:dyDescent="0.25">
      <c r="A284" s="25" t="s">
        <v>222</v>
      </c>
      <c r="B284" s="13" t="s">
        <v>22</v>
      </c>
      <c r="C284" s="13" t="s">
        <v>9</v>
      </c>
      <c r="D284" s="13" t="s">
        <v>54</v>
      </c>
      <c r="E284" s="13" t="s">
        <v>59</v>
      </c>
      <c r="F284" s="13"/>
      <c r="G284" s="13"/>
      <c r="H284" s="13"/>
      <c r="I284" s="3">
        <f>I285</f>
        <v>4675.2</v>
      </c>
      <c r="J284" s="3">
        <f>J285</f>
        <v>4675.2</v>
      </c>
      <c r="K284" s="3">
        <f t="shared" si="10"/>
        <v>100</v>
      </c>
    </row>
    <row r="285" spans="1:12" ht="30" x14ac:dyDescent="0.25">
      <c r="A285" s="25" t="s">
        <v>235</v>
      </c>
      <c r="B285" s="13" t="s">
        <v>22</v>
      </c>
      <c r="C285" s="13" t="s">
        <v>9</v>
      </c>
      <c r="D285" s="13" t="s">
        <v>1</v>
      </c>
      <c r="E285" s="13" t="s">
        <v>301</v>
      </c>
      <c r="F285" s="13"/>
      <c r="G285" s="13"/>
      <c r="H285" s="13"/>
      <c r="I285" s="3">
        <f>I286</f>
        <v>4675.2</v>
      </c>
      <c r="J285" s="3">
        <f>J286</f>
        <v>4675.2</v>
      </c>
      <c r="K285" s="3">
        <f t="shared" si="10"/>
        <v>100</v>
      </c>
    </row>
    <row r="286" spans="1:12" ht="45" x14ac:dyDescent="0.25">
      <c r="A286" s="17" t="s">
        <v>4</v>
      </c>
      <c r="B286" s="13" t="s">
        <v>22</v>
      </c>
      <c r="C286" s="13" t="s">
        <v>9</v>
      </c>
      <c r="D286" s="13" t="s">
        <v>1</v>
      </c>
      <c r="E286" s="13" t="s">
        <v>301</v>
      </c>
      <c r="F286" s="13" t="s">
        <v>5</v>
      </c>
      <c r="G286" s="13" t="s">
        <v>21</v>
      </c>
      <c r="H286" s="13" t="s">
        <v>11</v>
      </c>
      <c r="I286" s="3">
        <v>4675.2</v>
      </c>
      <c r="J286" s="3">
        <v>4675.2</v>
      </c>
      <c r="K286" s="3">
        <f t="shared" si="10"/>
        <v>100</v>
      </c>
    </row>
    <row r="287" spans="1:12" ht="78.75" x14ac:dyDescent="0.25">
      <c r="A287" s="15" t="s">
        <v>52</v>
      </c>
      <c r="B287" s="1" t="s">
        <v>11</v>
      </c>
      <c r="C287" s="1" t="s">
        <v>2</v>
      </c>
      <c r="D287" s="1" t="s">
        <v>54</v>
      </c>
      <c r="E287" s="1" t="s">
        <v>59</v>
      </c>
      <c r="F287" s="1"/>
      <c r="G287" s="1"/>
      <c r="H287" s="1"/>
      <c r="I287" s="2">
        <f t="shared" ref="I287:J289" si="11">I288</f>
        <v>290.10000000000002</v>
      </c>
      <c r="J287" s="2">
        <f t="shared" si="11"/>
        <v>290.10000000000002</v>
      </c>
      <c r="K287" s="2">
        <f t="shared" si="10"/>
        <v>100</v>
      </c>
    </row>
    <row r="288" spans="1:12" ht="60" x14ac:dyDescent="0.25">
      <c r="A288" s="16" t="s">
        <v>170</v>
      </c>
      <c r="B288" s="13" t="s">
        <v>11</v>
      </c>
      <c r="C288" s="13" t="s">
        <v>3</v>
      </c>
      <c r="D288" s="13" t="s">
        <v>54</v>
      </c>
      <c r="E288" s="13" t="s">
        <v>59</v>
      </c>
      <c r="F288" s="13"/>
      <c r="G288" s="13"/>
      <c r="H288" s="13"/>
      <c r="I288" s="3">
        <f t="shared" si="11"/>
        <v>290.10000000000002</v>
      </c>
      <c r="J288" s="3">
        <f t="shared" si="11"/>
        <v>290.10000000000002</v>
      </c>
      <c r="K288" s="3">
        <f t="shared" si="10"/>
        <v>100</v>
      </c>
    </row>
    <row r="289" spans="1:11" ht="90" x14ac:dyDescent="0.25">
      <c r="A289" s="16" t="s">
        <v>226</v>
      </c>
      <c r="B289" s="13" t="s">
        <v>11</v>
      </c>
      <c r="C289" s="13" t="s">
        <v>3</v>
      </c>
      <c r="D289" s="13" t="s">
        <v>1</v>
      </c>
      <c r="E289" s="13" t="s">
        <v>111</v>
      </c>
      <c r="F289" s="13"/>
      <c r="G289" s="13"/>
      <c r="H289" s="13"/>
      <c r="I289" s="3">
        <f t="shared" si="11"/>
        <v>290.10000000000002</v>
      </c>
      <c r="J289" s="3">
        <f t="shared" si="11"/>
        <v>290.10000000000002</v>
      </c>
      <c r="K289" s="3">
        <f t="shared" si="10"/>
        <v>100</v>
      </c>
    </row>
    <row r="290" spans="1:11" ht="45" x14ac:dyDescent="0.25">
      <c r="A290" s="17" t="s">
        <v>4</v>
      </c>
      <c r="B290" s="13" t="s">
        <v>11</v>
      </c>
      <c r="C290" s="13" t="s">
        <v>3</v>
      </c>
      <c r="D290" s="13" t="s">
        <v>1</v>
      </c>
      <c r="E290" s="13" t="s">
        <v>111</v>
      </c>
      <c r="F290" s="13" t="s">
        <v>5</v>
      </c>
      <c r="G290" s="13" t="s">
        <v>21</v>
      </c>
      <c r="H290" s="13" t="s">
        <v>11</v>
      </c>
      <c r="I290" s="3">
        <v>290.10000000000002</v>
      </c>
      <c r="J290" s="3">
        <v>290.10000000000002</v>
      </c>
      <c r="K290" s="3">
        <f t="shared" si="10"/>
        <v>100</v>
      </c>
    </row>
    <row r="291" spans="1:11" ht="94.5" x14ac:dyDescent="0.25">
      <c r="A291" s="15" t="s">
        <v>45</v>
      </c>
      <c r="B291" s="1" t="s">
        <v>20</v>
      </c>
      <c r="C291" s="1" t="s">
        <v>2</v>
      </c>
      <c r="D291" s="1" t="s">
        <v>54</v>
      </c>
      <c r="E291" s="1" t="s">
        <v>59</v>
      </c>
      <c r="F291" s="1"/>
      <c r="G291" s="1"/>
      <c r="H291" s="1"/>
      <c r="I291" s="2">
        <f t="shared" ref="I291:J293" si="12">I292</f>
        <v>30</v>
      </c>
      <c r="J291" s="2">
        <f t="shared" si="12"/>
        <v>15</v>
      </c>
      <c r="K291" s="2">
        <f t="shared" si="10"/>
        <v>50</v>
      </c>
    </row>
    <row r="292" spans="1:11" ht="45" x14ac:dyDescent="0.25">
      <c r="A292" s="16" t="s">
        <v>171</v>
      </c>
      <c r="B292" s="13" t="s">
        <v>20</v>
      </c>
      <c r="C292" s="13" t="s">
        <v>8</v>
      </c>
      <c r="D292" s="13" t="s">
        <v>54</v>
      </c>
      <c r="E292" s="13" t="s">
        <v>59</v>
      </c>
      <c r="F292" s="13"/>
      <c r="G292" s="13"/>
      <c r="H292" s="13"/>
      <c r="I292" s="3">
        <f t="shared" si="12"/>
        <v>30</v>
      </c>
      <c r="J292" s="3">
        <f t="shared" si="12"/>
        <v>15</v>
      </c>
      <c r="K292" s="3">
        <f t="shared" si="10"/>
        <v>50</v>
      </c>
    </row>
    <row r="293" spans="1:11" ht="45" x14ac:dyDescent="0.25">
      <c r="A293" s="16" t="s">
        <v>172</v>
      </c>
      <c r="B293" s="13" t="s">
        <v>20</v>
      </c>
      <c r="C293" s="13" t="s">
        <v>8</v>
      </c>
      <c r="D293" s="13" t="s">
        <v>1</v>
      </c>
      <c r="E293" s="13" t="s">
        <v>112</v>
      </c>
      <c r="F293" s="13"/>
      <c r="G293" s="13"/>
      <c r="H293" s="13"/>
      <c r="I293" s="3">
        <f t="shared" si="12"/>
        <v>30</v>
      </c>
      <c r="J293" s="3">
        <f t="shared" si="12"/>
        <v>15</v>
      </c>
      <c r="K293" s="3">
        <f t="shared" si="10"/>
        <v>50</v>
      </c>
    </row>
    <row r="294" spans="1:11" ht="45" x14ac:dyDescent="0.25">
      <c r="A294" s="17" t="s">
        <v>4</v>
      </c>
      <c r="B294" s="13" t="s">
        <v>20</v>
      </c>
      <c r="C294" s="13" t="s">
        <v>8</v>
      </c>
      <c r="D294" s="13" t="s">
        <v>1</v>
      </c>
      <c r="E294" s="13" t="s">
        <v>112</v>
      </c>
      <c r="F294" s="13" t="s">
        <v>5</v>
      </c>
      <c r="G294" s="13" t="s">
        <v>21</v>
      </c>
      <c r="H294" s="13" t="s">
        <v>28</v>
      </c>
      <c r="I294" s="3">
        <v>30</v>
      </c>
      <c r="J294" s="3">
        <v>15</v>
      </c>
      <c r="K294" s="3">
        <f t="shared" si="10"/>
        <v>50</v>
      </c>
    </row>
    <row r="295" spans="1:11" ht="94.5" x14ac:dyDescent="0.25">
      <c r="A295" s="15" t="s">
        <v>40</v>
      </c>
      <c r="B295" s="1" t="s">
        <v>23</v>
      </c>
      <c r="C295" s="1" t="s">
        <v>2</v>
      </c>
      <c r="D295" s="1" t="s">
        <v>54</v>
      </c>
      <c r="E295" s="1" t="s">
        <v>59</v>
      </c>
      <c r="F295" s="1"/>
      <c r="G295" s="1"/>
      <c r="H295" s="1"/>
      <c r="I295" s="2">
        <f>I296+I303+I310</f>
        <v>3801.3999999999996</v>
      </c>
      <c r="J295" s="2">
        <f>J296+J303+J310</f>
        <v>3420</v>
      </c>
      <c r="K295" s="2">
        <f t="shared" si="10"/>
        <v>89.966854316830648</v>
      </c>
    </row>
    <row r="296" spans="1:11" ht="30" x14ac:dyDescent="0.25">
      <c r="A296" s="16" t="s">
        <v>138</v>
      </c>
      <c r="B296" s="13" t="s">
        <v>23</v>
      </c>
      <c r="C296" s="13" t="s">
        <v>3</v>
      </c>
      <c r="D296" s="13" t="s">
        <v>54</v>
      </c>
      <c r="E296" s="13" t="s">
        <v>59</v>
      </c>
      <c r="F296" s="13"/>
      <c r="G296" s="13"/>
      <c r="H296" s="13"/>
      <c r="I296" s="3">
        <f>I297+I299+I301</f>
        <v>230.3</v>
      </c>
      <c r="J296" s="3">
        <f>J297+J299+J301</f>
        <v>186.2</v>
      </c>
      <c r="K296" s="3">
        <f t="shared" si="10"/>
        <v>80.851063829787222</v>
      </c>
    </row>
    <row r="297" spans="1:11" ht="60" x14ac:dyDescent="0.25">
      <c r="A297" s="16" t="s">
        <v>148</v>
      </c>
      <c r="B297" s="13" t="s">
        <v>23</v>
      </c>
      <c r="C297" s="13" t="s">
        <v>3</v>
      </c>
      <c r="D297" s="13" t="s">
        <v>1</v>
      </c>
      <c r="E297" s="13" t="s">
        <v>113</v>
      </c>
      <c r="F297" s="13"/>
      <c r="G297" s="13"/>
      <c r="H297" s="13"/>
      <c r="I297" s="3">
        <f>I298</f>
        <v>180.3</v>
      </c>
      <c r="J297" s="3">
        <f>J298</f>
        <v>155.5</v>
      </c>
      <c r="K297" s="3">
        <f t="shared" si="10"/>
        <v>86.245146977260106</v>
      </c>
    </row>
    <row r="298" spans="1:11" ht="45" x14ac:dyDescent="0.25">
      <c r="A298" s="17" t="s">
        <v>4</v>
      </c>
      <c r="B298" s="13" t="s">
        <v>23</v>
      </c>
      <c r="C298" s="13" t="s">
        <v>3</v>
      </c>
      <c r="D298" s="13" t="s">
        <v>1</v>
      </c>
      <c r="E298" s="13" t="s">
        <v>113</v>
      </c>
      <c r="F298" s="13" t="s">
        <v>5</v>
      </c>
      <c r="G298" s="13" t="s">
        <v>1</v>
      </c>
      <c r="H298" s="13" t="s">
        <v>29</v>
      </c>
      <c r="I298" s="3">
        <v>180.3</v>
      </c>
      <c r="J298" s="3">
        <v>155.5</v>
      </c>
      <c r="K298" s="3">
        <f t="shared" si="10"/>
        <v>86.245146977260106</v>
      </c>
    </row>
    <row r="299" spans="1:11" ht="45" x14ac:dyDescent="0.25">
      <c r="A299" s="16" t="s">
        <v>149</v>
      </c>
      <c r="B299" s="13" t="s">
        <v>23</v>
      </c>
      <c r="C299" s="13" t="s">
        <v>3</v>
      </c>
      <c r="D299" s="13" t="s">
        <v>7</v>
      </c>
      <c r="E299" s="13" t="s">
        <v>114</v>
      </c>
      <c r="F299" s="13"/>
      <c r="G299" s="13"/>
      <c r="H299" s="13"/>
      <c r="I299" s="3">
        <f>I300</f>
        <v>30</v>
      </c>
      <c r="J299" s="3">
        <f>J300</f>
        <v>16</v>
      </c>
      <c r="K299" s="3">
        <f t="shared" si="10"/>
        <v>53.333333333333336</v>
      </c>
    </row>
    <row r="300" spans="1:11" ht="45" x14ac:dyDescent="0.25">
      <c r="A300" s="17" t="s">
        <v>4</v>
      </c>
      <c r="B300" s="13" t="s">
        <v>23</v>
      </c>
      <c r="C300" s="13" t="s">
        <v>3</v>
      </c>
      <c r="D300" s="13" t="s">
        <v>7</v>
      </c>
      <c r="E300" s="13" t="s">
        <v>114</v>
      </c>
      <c r="F300" s="13" t="s">
        <v>5</v>
      </c>
      <c r="G300" s="13" t="s">
        <v>1</v>
      </c>
      <c r="H300" s="13" t="s">
        <v>29</v>
      </c>
      <c r="I300" s="3">
        <v>30</v>
      </c>
      <c r="J300" s="3">
        <v>16</v>
      </c>
      <c r="K300" s="3">
        <f t="shared" si="10"/>
        <v>53.333333333333336</v>
      </c>
    </row>
    <row r="301" spans="1:11" ht="45" x14ac:dyDescent="0.25">
      <c r="A301" s="16" t="s">
        <v>197</v>
      </c>
      <c r="B301" s="13" t="s">
        <v>23</v>
      </c>
      <c r="C301" s="13" t="s">
        <v>3</v>
      </c>
      <c r="D301" s="13" t="s">
        <v>24</v>
      </c>
      <c r="E301" s="13" t="s">
        <v>196</v>
      </c>
      <c r="F301" s="13"/>
      <c r="G301" s="13"/>
      <c r="H301" s="13"/>
      <c r="I301" s="3">
        <f>I302</f>
        <v>20</v>
      </c>
      <c r="J301" s="3">
        <f>J302</f>
        <v>14.7</v>
      </c>
      <c r="K301" s="3">
        <f t="shared" si="10"/>
        <v>73.5</v>
      </c>
    </row>
    <row r="302" spans="1:11" ht="45" x14ac:dyDescent="0.25">
      <c r="A302" s="17" t="s">
        <v>4</v>
      </c>
      <c r="B302" s="13" t="s">
        <v>23</v>
      </c>
      <c r="C302" s="13" t="s">
        <v>3</v>
      </c>
      <c r="D302" s="13" t="s">
        <v>24</v>
      </c>
      <c r="E302" s="13" t="s">
        <v>196</v>
      </c>
      <c r="F302" s="13" t="s">
        <v>5</v>
      </c>
      <c r="G302" s="13" t="s">
        <v>1</v>
      </c>
      <c r="H302" s="13" t="s">
        <v>29</v>
      </c>
      <c r="I302" s="3">
        <v>20</v>
      </c>
      <c r="J302" s="3">
        <v>14.7</v>
      </c>
      <c r="K302" s="3">
        <f t="shared" si="10"/>
        <v>73.5</v>
      </c>
    </row>
    <row r="303" spans="1:11" ht="30" x14ac:dyDescent="0.25">
      <c r="A303" s="16" t="s">
        <v>231</v>
      </c>
      <c r="B303" s="13" t="s">
        <v>23</v>
      </c>
      <c r="C303" s="13" t="s">
        <v>8</v>
      </c>
      <c r="D303" s="13" t="s">
        <v>54</v>
      </c>
      <c r="E303" s="13" t="s">
        <v>59</v>
      </c>
      <c r="F303" s="13"/>
      <c r="G303" s="13"/>
      <c r="H303" s="13"/>
      <c r="I303" s="3">
        <f>I304+I306+I308</f>
        <v>575.09999999999991</v>
      </c>
      <c r="J303" s="3">
        <f>J304+J306+J308</f>
        <v>416.5</v>
      </c>
      <c r="K303" s="3">
        <f t="shared" si="10"/>
        <v>72.422187445661635</v>
      </c>
    </row>
    <row r="304" spans="1:11" ht="30" x14ac:dyDescent="0.25">
      <c r="A304" s="16" t="s">
        <v>221</v>
      </c>
      <c r="B304" s="13" t="s">
        <v>23</v>
      </c>
      <c r="C304" s="13" t="s">
        <v>8</v>
      </c>
      <c r="D304" s="13" t="s">
        <v>7</v>
      </c>
      <c r="E304" s="13" t="s">
        <v>115</v>
      </c>
      <c r="F304" s="13"/>
      <c r="G304" s="13"/>
      <c r="H304" s="13"/>
      <c r="I304" s="3">
        <f>I305</f>
        <v>532.79999999999995</v>
      </c>
      <c r="J304" s="3">
        <f>J305</f>
        <v>411</v>
      </c>
      <c r="K304" s="3">
        <f t="shared" si="10"/>
        <v>77.13963963963964</v>
      </c>
    </row>
    <row r="305" spans="1:11" ht="45" x14ac:dyDescent="0.25">
      <c r="A305" s="17" t="s">
        <v>4</v>
      </c>
      <c r="B305" s="13" t="s">
        <v>23</v>
      </c>
      <c r="C305" s="13" t="s">
        <v>8</v>
      </c>
      <c r="D305" s="13" t="s">
        <v>7</v>
      </c>
      <c r="E305" s="13" t="s">
        <v>115</v>
      </c>
      <c r="F305" s="13" t="s">
        <v>5</v>
      </c>
      <c r="G305" s="13" t="s">
        <v>1</v>
      </c>
      <c r="H305" s="13" t="s">
        <v>29</v>
      </c>
      <c r="I305" s="3">
        <v>532.79999999999995</v>
      </c>
      <c r="J305" s="3">
        <v>411</v>
      </c>
      <c r="K305" s="3">
        <f t="shared" si="10"/>
        <v>77.13963963963964</v>
      </c>
    </row>
    <row r="306" spans="1:11" ht="45" x14ac:dyDescent="0.25">
      <c r="A306" s="16" t="s">
        <v>187</v>
      </c>
      <c r="B306" s="13" t="s">
        <v>23</v>
      </c>
      <c r="C306" s="13" t="s">
        <v>8</v>
      </c>
      <c r="D306" s="13" t="s">
        <v>24</v>
      </c>
      <c r="E306" s="13" t="s">
        <v>188</v>
      </c>
      <c r="F306" s="13"/>
      <c r="G306" s="13"/>
      <c r="H306" s="13"/>
      <c r="I306" s="3">
        <f>I307</f>
        <v>10</v>
      </c>
      <c r="J306" s="3">
        <f>J307</f>
        <v>5.5</v>
      </c>
      <c r="K306" s="3">
        <f t="shared" si="10"/>
        <v>55.000000000000007</v>
      </c>
    </row>
    <row r="307" spans="1:11" ht="45" x14ac:dyDescent="0.25">
      <c r="A307" s="17" t="s">
        <v>4</v>
      </c>
      <c r="B307" s="13" t="s">
        <v>23</v>
      </c>
      <c r="C307" s="13" t="s">
        <v>8</v>
      </c>
      <c r="D307" s="13" t="s">
        <v>24</v>
      </c>
      <c r="E307" s="13" t="s">
        <v>188</v>
      </c>
      <c r="F307" s="13" t="s">
        <v>5</v>
      </c>
      <c r="G307" s="13" t="s">
        <v>1</v>
      </c>
      <c r="H307" s="13" t="s">
        <v>29</v>
      </c>
      <c r="I307" s="3">
        <v>10</v>
      </c>
      <c r="J307" s="3">
        <v>5.5</v>
      </c>
      <c r="K307" s="3">
        <f t="shared" si="10"/>
        <v>55.000000000000007</v>
      </c>
    </row>
    <row r="308" spans="1:11" ht="30" x14ac:dyDescent="0.25">
      <c r="A308" s="16" t="s">
        <v>354</v>
      </c>
      <c r="B308" s="13" t="s">
        <v>23</v>
      </c>
      <c r="C308" s="13" t="s">
        <v>8</v>
      </c>
      <c r="D308" s="13" t="s">
        <v>21</v>
      </c>
      <c r="E308" s="13" t="s">
        <v>323</v>
      </c>
      <c r="F308" s="13"/>
      <c r="G308" s="13"/>
      <c r="H308" s="13"/>
      <c r="I308" s="3">
        <f>I309</f>
        <v>32.299999999999997</v>
      </c>
      <c r="J308" s="3">
        <f>J309</f>
        <v>0</v>
      </c>
      <c r="K308" s="3">
        <f t="shared" si="10"/>
        <v>0</v>
      </c>
    </row>
    <row r="309" spans="1:11" ht="45" x14ac:dyDescent="0.25">
      <c r="A309" s="17" t="s">
        <v>4</v>
      </c>
      <c r="B309" s="13" t="s">
        <v>23</v>
      </c>
      <c r="C309" s="13" t="s">
        <v>8</v>
      </c>
      <c r="D309" s="13" t="s">
        <v>21</v>
      </c>
      <c r="E309" s="13" t="s">
        <v>323</v>
      </c>
      <c r="F309" s="13" t="s">
        <v>5</v>
      </c>
      <c r="G309" s="13" t="s">
        <v>1</v>
      </c>
      <c r="H309" s="13" t="s">
        <v>29</v>
      </c>
      <c r="I309" s="3">
        <v>32.299999999999997</v>
      </c>
      <c r="J309" s="3">
        <v>0</v>
      </c>
      <c r="K309" s="3">
        <f t="shared" si="10"/>
        <v>0</v>
      </c>
    </row>
    <row r="310" spans="1:11" ht="45" x14ac:dyDescent="0.25">
      <c r="A310" s="16" t="s">
        <v>174</v>
      </c>
      <c r="B310" s="13" t="s">
        <v>23</v>
      </c>
      <c r="C310" s="13" t="s">
        <v>9</v>
      </c>
      <c r="D310" s="13" t="s">
        <v>54</v>
      </c>
      <c r="E310" s="13" t="s">
        <v>59</v>
      </c>
      <c r="F310" s="13"/>
      <c r="G310" s="13"/>
      <c r="H310" s="13"/>
      <c r="I310" s="3">
        <f>I311</f>
        <v>2996</v>
      </c>
      <c r="J310" s="3">
        <f>J311</f>
        <v>2817.3</v>
      </c>
      <c r="K310" s="3">
        <f t="shared" si="10"/>
        <v>94.03538050734312</v>
      </c>
    </row>
    <row r="311" spans="1:11" ht="45" x14ac:dyDescent="0.25">
      <c r="A311" s="16" t="s">
        <v>78</v>
      </c>
      <c r="B311" s="13" t="s">
        <v>23</v>
      </c>
      <c r="C311" s="13" t="s">
        <v>9</v>
      </c>
      <c r="D311" s="13" t="s">
        <v>1</v>
      </c>
      <c r="E311" s="13" t="s">
        <v>59</v>
      </c>
      <c r="F311" s="13"/>
      <c r="G311" s="13"/>
      <c r="H311" s="13"/>
      <c r="I311" s="3">
        <f>I312+I314</f>
        <v>2996</v>
      </c>
      <c r="J311" s="3">
        <f>J312+J314</f>
        <v>2817.3</v>
      </c>
      <c r="K311" s="3">
        <f t="shared" si="10"/>
        <v>94.03538050734312</v>
      </c>
    </row>
    <row r="312" spans="1:11" ht="45" x14ac:dyDescent="0.25">
      <c r="A312" s="16" t="s">
        <v>139</v>
      </c>
      <c r="B312" s="13" t="s">
        <v>23</v>
      </c>
      <c r="C312" s="13" t="s">
        <v>9</v>
      </c>
      <c r="D312" s="13" t="s">
        <v>1</v>
      </c>
      <c r="E312" s="13" t="s">
        <v>102</v>
      </c>
      <c r="F312" s="13"/>
      <c r="G312" s="13"/>
      <c r="H312" s="13"/>
      <c r="I312" s="3">
        <f>I313</f>
        <v>2629.6</v>
      </c>
      <c r="J312" s="3">
        <f>J313</f>
        <v>2502</v>
      </c>
      <c r="K312" s="3">
        <f t="shared" si="10"/>
        <v>95.147550958320664</v>
      </c>
    </row>
    <row r="313" spans="1:11" ht="120" x14ac:dyDescent="0.25">
      <c r="A313" s="17" t="s">
        <v>244</v>
      </c>
      <c r="B313" s="13" t="s">
        <v>23</v>
      </c>
      <c r="C313" s="13" t="s">
        <v>9</v>
      </c>
      <c r="D313" s="13" t="s">
        <v>1</v>
      </c>
      <c r="E313" s="13" t="s">
        <v>102</v>
      </c>
      <c r="F313" s="13" t="s">
        <v>245</v>
      </c>
      <c r="G313" s="13" t="s">
        <v>1</v>
      </c>
      <c r="H313" s="13" t="s">
        <v>29</v>
      </c>
      <c r="I313" s="3">
        <v>2629.6</v>
      </c>
      <c r="J313" s="3">
        <v>2502</v>
      </c>
      <c r="K313" s="3">
        <f t="shared" si="10"/>
        <v>95.147550958320664</v>
      </c>
    </row>
    <row r="314" spans="1:11" ht="30" x14ac:dyDescent="0.25">
      <c r="A314" s="16" t="s">
        <v>65</v>
      </c>
      <c r="B314" s="13" t="s">
        <v>23</v>
      </c>
      <c r="C314" s="13" t="s">
        <v>9</v>
      </c>
      <c r="D314" s="13" t="s">
        <v>1</v>
      </c>
      <c r="E314" s="13" t="s">
        <v>69</v>
      </c>
      <c r="F314" s="13"/>
      <c r="G314" s="13"/>
      <c r="H314" s="13"/>
      <c r="I314" s="3">
        <f>SUM(I315:I317)</f>
        <v>366.4</v>
      </c>
      <c r="J314" s="3">
        <f>SUM(J315:J317)</f>
        <v>315.29999999999995</v>
      </c>
      <c r="K314" s="3">
        <f t="shared" si="10"/>
        <v>86.053493449781655</v>
      </c>
    </row>
    <row r="315" spans="1:11" ht="120" x14ac:dyDescent="0.25">
      <c r="A315" s="16" t="s">
        <v>244</v>
      </c>
      <c r="B315" s="13" t="s">
        <v>23</v>
      </c>
      <c r="C315" s="13" t="s">
        <v>9</v>
      </c>
      <c r="D315" s="13" t="s">
        <v>1</v>
      </c>
      <c r="E315" s="13" t="s">
        <v>69</v>
      </c>
      <c r="F315" s="13" t="s">
        <v>245</v>
      </c>
      <c r="G315" s="13" t="s">
        <v>1</v>
      </c>
      <c r="H315" s="13" t="s">
        <v>29</v>
      </c>
      <c r="I315" s="3">
        <v>6</v>
      </c>
      <c r="J315" s="3">
        <v>0.7</v>
      </c>
      <c r="K315" s="3">
        <f t="shared" si="10"/>
        <v>11.666666666666666</v>
      </c>
    </row>
    <row r="316" spans="1:11" ht="45" x14ac:dyDescent="0.25">
      <c r="A316" s="17" t="s">
        <v>4</v>
      </c>
      <c r="B316" s="13" t="s">
        <v>23</v>
      </c>
      <c r="C316" s="13" t="s">
        <v>9</v>
      </c>
      <c r="D316" s="13" t="s">
        <v>1</v>
      </c>
      <c r="E316" s="13" t="s">
        <v>69</v>
      </c>
      <c r="F316" s="13" t="s">
        <v>5</v>
      </c>
      <c r="G316" s="13" t="s">
        <v>1</v>
      </c>
      <c r="H316" s="13" t="s">
        <v>29</v>
      </c>
      <c r="I316" s="3">
        <v>179.2</v>
      </c>
      <c r="J316" s="3">
        <v>134.6</v>
      </c>
      <c r="K316" s="3">
        <f t="shared" si="10"/>
        <v>75.111607142857139</v>
      </c>
    </row>
    <row r="317" spans="1:11" ht="15" x14ac:dyDescent="0.25">
      <c r="A317" s="17" t="s">
        <v>6</v>
      </c>
      <c r="B317" s="13" t="s">
        <v>23</v>
      </c>
      <c r="C317" s="13" t="s">
        <v>9</v>
      </c>
      <c r="D317" s="13" t="s">
        <v>1</v>
      </c>
      <c r="E317" s="13" t="s">
        <v>69</v>
      </c>
      <c r="F317" s="13" t="s">
        <v>243</v>
      </c>
      <c r="G317" s="13" t="s">
        <v>1</v>
      </c>
      <c r="H317" s="13" t="s">
        <v>29</v>
      </c>
      <c r="I317" s="3">
        <v>181.2</v>
      </c>
      <c r="J317" s="3">
        <v>180</v>
      </c>
      <c r="K317" s="3">
        <f t="shared" si="10"/>
        <v>99.337748344370866</v>
      </c>
    </row>
    <row r="318" spans="1:11" ht="63" x14ac:dyDescent="0.25">
      <c r="A318" s="15" t="s">
        <v>46</v>
      </c>
      <c r="B318" s="1" t="s">
        <v>28</v>
      </c>
      <c r="C318" s="1" t="s">
        <v>2</v>
      </c>
      <c r="D318" s="1" t="s">
        <v>54</v>
      </c>
      <c r="E318" s="1" t="s">
        <v>59</v>
      </c>
      <c r="F318" s="1"/>
      <c r="G318" s="1"/>
      <c r="H318" s="1"/>
      <c r="I318" s="2">
        <f t="shared" ref="I318:J320" si="13">I319</f>
        <v>451.2</v>
      </c>
      <c r="J318" s="2">
        <f t="shared" si="13"/>
        <v>451.2</v>
      </c>
      <c r="K318" s="2">
        <f t="shared" si="10"/>
        <v>100</v>
      </c>
    </row>
    <row r="319" spans="1:11" ht="30" x14ac:dyDescent="0.25">
      <c r="A319" s="16" t="s">
        <v>151</v>
      </c>
      <c r="B319" s="13" t="s">
        <v>28</v>
      </c>
      <c r="C319" s="13" t="s">
        <v>3</v>
      </c>
      <c r="D319" s="13" t="s">
        <v>54</v>
      </c>
      <c r="E319" s="13" t="s">
        <v>59</v>
      </c>
      <c r="F319" s="13"/>
      <c r="G319" s="13"/>
      <c r="H319" s="13"/>
      <c r="I319" s="3">
        <f t="shared" si="13"/>
        <v>451.2</v>
      </c>
      <c r="J319" s="3">
        <f t="shared" si="13"/>
        <v>451.2</v>
      </c>
      <c r="K319" s="3">
        <f t="shared" si="10"/>
        <v>100</v>
      </c>
    </row>
    <row r="320" spans="1:11" ht="30" x14ac:dyDescent="0.25">
      <c r="A320" s="16" t="s">
        <v>150</v>
      </c>
      <c r="B320" s="13" t="s">
        <v>28</v>
      </c>
      <c r="C320" s="13" t="s">
        <v>3</v>
      </c>
      <c r="D320" s="13" t="s">
        <v>1</v>
      </c>
      <c r="E320" s="13" t="s">
        <v>95</v>
      </c>
      <c r="F320" s="13"/>
      <c r="G320" s="13"/>
      <c r="H320" s="13"/>
      <c r="I320" s="3">
        <f t="shared" si="13"/>
        <v>451.2</v>
      </c>
      <c r="J320" s="3">
        <f t="shared" si="13"/>
        <v>451.2</v>
      </c>
      <c r="K320" s="3">
        <f t="shared" si="10"/>
        <v>100</v>
      </c>
    </row>
    <row r="321" spans="1:11" ht="45" x14ac:dyDescent="0.25">
      <c r="A321" s="17" t="s">
        <v>4</v>
      </c>
      <c r="B321" s="13" t="s">
        <v>28</v>
      </c>
      <c r="C321" s="13" t="s">
        <v>3</v>
      </c>
      <c r="D321" s="13" t="s">
        <v>1</v>
      </c>
      <c r="E321" s="13" t="s">
        <v>95</v>
      </c>
      <c r="F321" s="13" t="s">
        <v>5</v>
      </c>
      <c r="G321" s="13" t="s">
        <v>1</v>
      </c>
      <c r="H321" s="13" t="s">
        <v>29</v>
      </c>
      <c r="I321" s="3">
        <v>451.2</v>
      </c>
      <c r="J321" s="3">
        <v>451.2</v>
      </c>
      <c r="K321" s="3">
        <f t="shared" si="10"/>
        <v>100</v>
      </c>
    </row>
    <row r="322" spans="1:11" ht="63" x14ac:dyDescent="0.25">
      <c r="A322" s="15" t="s">
        <v>47</v>
      </c>
      <c r="B322" s="1" t="s">
        <v>29</v>
      </c>
      <c r="C322" s="1" t="s">
        <v>2</v>
      </c>
      <c r="D322" s="1" t="s">
        <v>54</v>
      </c>
      <c r="E322" s="1" t="s">
        <v>59</v>
      </c>
      <c r="F322" s="1"/>
      <c r="G322" s="1"/>
      <c r="H322" s="1"/>
      <c r="I322" s="2">
        <f t="shared" ref="I322:J324" si="14">I323</f>
        <v>3</v>
      </c>
      <c r="J322" s="2">
        <f t="shared" si="14"/>
        <v>3</v>
      </c>
      <c r="K322" s="2">
        <f t="shared" si="10"/>
        <v>100</v>
      </c>
    </row>
    <row r="323" spans="1:11" ht="30" x14ac:dyDescent="0.25">
      <c r="A323" s="16" t="s">
        <v>152</v>
      </c>
      <c r="B323" s="13" t="s">
        <v>29</v>
      </c>
      <c r="C323" s="13" t="s">
        <v>3</v>
      </c>
      <c r="D323" s="13" t="s">
        <v>54</v>
      </c>
      <c r="E323" s="13" t="s">
        <v>59</v>
      </c>
      <c r="F323" s="13"/>
      <c r="G323" s="13"/>
      <c r="H323" s="13"/>
      <c r="I323" s="3">
        <f t="shared" si="14"/>
        <v>3</v>
      </c>
      <c r="J323" s="3">
        <f t="shared" si="14"/>
        <v>3</v>
      </c>
      <c r="K323" s="3">
        <f t="shared" si="10"/>
        <v>100</v>
      </c>
    </row>
    <row r="324" spans="1:11" ht="30" x14ac:dyDescent="0.25">
      <c r="A324" s="16" t="s">
        <v>168</v>
      </c>
      <c r="B324" s="13" t="s">
        <v>29</v>
      </c>
      <c r="C324" s="13" t="s">
        <v>3</v>
      </c>
      <c r="D324" s="13" t="s">
        <v>1</v>
      </c>
      <c r="E324" s="13" t="s">
        <v>96</v>
      </c>
      <c r="F324" s="13"/>
      <c r="G324" s="13"/>
      <c r="H324" s="13"/>
      <c r="I324" s="3">
        <f t="shared" si="14"/>
        <v>3</v>
      </c>
      <c r="J324" s="3">
        <f t="shared" si="14"/>
        <v>3</v>
      </c>
      <c r="K324" s="3">
        <f t="shared" si="10"/>
        <v>100</v>
      </c>
    </row>
    <row r="325" spans="1:11" ht="45" x14ac:dyDescent="0.25">
      <c r="A325" s="17" t="s">
        <v>4</v>
      </c>
      <c r="B325" s="13" t="s">
        <v>29</v>
      </c>
      <c r="C325" s="13" t="s">
        <v>3</v>
      </c>
      <c r="D325" s="13" t="s">
        <v>1</v>
      </c>
      <c r="E325" s="13" t="s">
        <v>96</v>
      </c>
      <c r="F325" s="13" t="s">
        <v>5</v>
      </c>
      <c r="G325" s="13" t="s">
        <v>1</v>
      </c>
      <c r="H325" s="13" t="s">
        <v>29</v>
      </c>
      <c r="I325" s="3">
        <v>3</v>
      </c>
      <c r="J325" s="3">
        <v>3</v>
      </c>
      <c r="K325" s="3">
        <f t="shared" si="10"/>
        <v>100</v>
      </c>
    </row>
    <row r="326" spans="1:11" ht="78.75" x14ac:dyDescent="0.25">
      <c r="A326" s="15" t="s">
        <v>30</v>
      </c>
      <c r="B326" s="1" t="s">
        <v>31</v>
      </c>
      <c r="C326" s="1" t="s">
        <v>2</v>
      </c>
      <c r="D326" s="1" t="s">
        <v>54</v>
      </c>
      <c r="E326" s="1" t="s">
        <v>59</v>
      </c>
      <c r="F326" s="1"/>
      <c r="G326" s="1"/>
      <c r="H326" s="1"/>
      <c r="I326" s="2">
        <f>I327</f>
        <v>292.39999999999998</v>
      </c>
      <c r="J326" s="2">
        <f>J327</f>
        <v>254.60000000000002</v>
      </c>
      <c r="K326" s="2">
        <f t="shared" si="10"/>
        <v>87.072503419972662</v>
      </c>
    </row>
    <row r="327" spans="1:11" ht="30" x14ac:dyDescent="0.25">
      <c r="A327" s="16" t="s">
        <v>153</v>
      </c>
      <c r="B327" s="13" t="s">
        <v>31</v>
      </c>
      <c r="C327" s="13" t="s">
        <v>3</v>
      </c>
      <c r="D327" s="13" t="s">
        <v>54</v>
      </c>
      <c r="E327" s="13" t="s">
        <v>59</v>
      </c>
      <c r="F327" s="13"/>
      <c r="G327" s="13"/>
      <c r="H327" s="13"/>
      <c r="I327" s="3">
        <f>I328</f>
        <v>292.39999999999998</v>
      </c>
      <c r="J327" s="3">
        <f>J328</f>
        <v>254.60000000000002</v>
      </c>
      <c r="K327" s="3">
        <f t="shared" ref="K327:K390" si="15">J327/I327*100</f>
        <v>87.072503419972662</v>
      </c>
    </row>
    <row r="328" spans="1:11" ht="30" x14ac:dyDescent="0.25">
      <c r="A328" s="16" t="s">
        <v>154</v>
      </c>
      <c r="B328" s="13" t="s">
        <v>31</v>
      </c>
      <c r="C328" s="13" t="s">
        <v>3</v>
      </c>
      <c r="D328" s="13" t="s">
        <v>1</v>
      </c>
      <c r="E328" s="13" t="s">
        <v>97</v>
      </c>
      <c r="F328" s="13"/>
      <c r="G328" s="13"/>
      <c r="H328" s="13"/>
      <c r="I328" s="3">
        <f>I329+I330</f>
        <v>292.39999999999998</v>
      </c>
      <c r="J328" s="3">
        <f>J329+J330</f>
        <v>254.60000000000002</v>
      </c>
      <c r="K328" s="3">
        <f t="shared" si="15"/>
        <v>87.072503419972662</v>
      </c>
    </row>
    <row r="329" spans="1:11" ht="45" x14ac:dyDescent="0.25">
      <c r="A329" s="17" t="s">
        <v>4</v>
      </c>
      <c r="B329" s="13" t="s">
        <v>31</v>
      </c>
      <c r="C329" s="13" t="s">
        <v>3</v>
      </c>
      <c r="D329" s="13" t="s">
        <v>1</v>
      </c>
      <c r="E329" s="13" t="s">
        <v>97</v>
      </c>
      <c r="F329" s="13" t="s">
        <v>5</v>
      </c>
      <c r="G329" s="13" t="s">
        <v>1</v>
      </c>
      <c r="H329" s="13" t="s">
        <v>27</v>
      </c>
      <c r="I329" s="3">
        <v>37.799999999999997</v>
      </c>
      <c r="J329" s="3">
        <v>37.799999999999997</v>
      </c>
      <c r="K329" s="3">
        <f t="shared" si="15"/>
        <v>100</v>
      </c>
    </row>
    <row r="330" spans="1:11" ht="45" x14ac:dyDescent="0.25">
      <c r="A330" s="17" t="s">
        <v>4</v>
      </c>
      <c r="B330" s="13" t="s">
        <v>31</v>
      </c>
      <c r="C330" s="13" t="s">
        <v>3</v>
      </c>
      <c r="D330" s="13" t="s">
        <v>1</v>
      </c>
      <c r="E330" s="13" t="s">
        <v>97</v>
      </c>
      <c r="F330" s="13" t="s">
        <v>5</v>
      </c>
      <c r="G330" s="13" t="s">
        <v>1</v>
      </c>
      <c r="H330" s="13" t="s">
        <v>29</v>
      </c>
      <c r="I330" s="3">
        <v>254.6</v>
      </c>
      <c r="J330" s="3">
        <v>216.8</v>
      </c>
      <c r="K330" s="3">
        <f t="shared" si="15"/>
        <v>85.15318146111548</v>
      </c>
    </row>
    <row r="331" spans="1:11" ht="94.5" x14ac:dyDescent="0.25">
      <c r="A331" s="15" t="s">
        <v>155</v>
      </c>
      <c r="B331" s="1" t="s">
        <v>32</v>
      </c>
      <c r="C331" s="1" t="s">
        <v>2</v>
      </c>
      <c r="D331" s="1" t="s">
        <v>54</v>
      </c>
      <c r="E331" s="1" t="s">
        <v>59</v>
      </c>
      <c r="F331" s="1"/>
      <c r="G331" s="1"/>
      <c r="H331" s="1"/>
      <c r="I331" s="2">
        <f t="shared" ref="I331:J333" si="16">I332</f>
        <v>162</v>
      </c>
      <c r="J331" s="2">
        <f t="shared" si="16"/>
        <v>157</v>
      </c>
      <c r="K331" s="2">
        <f t="shared" si="15"/>
        <v>96.913580246913583</v>
      </c>
    </row>
    <row r="332" spans="1:11" ht="45" x14ac:dyDescent="0.25">
      <c r="A332" s="16" t="s">
        <v>175</v>
      </c>
      <c r="B332" s="13" t="s">
        <v>32</v>
      </c>
      <c r="C332" s="13" t="s">
        <v>3</v>
      </c>
      <c r="D332" s="13" t="s">
        <v>54</v>
      </c>
      <c r="E332" s="13" t="s">
        <v>59</v>
      </c>
      <c r="F332" s="13"/>
      <c r="G332" s="13"/>
      <c r="H332" s="13"/>
      <c r="I332" s="3">
        <f t="shared" si="16"/>
        <v>162</v>
      </c>
      <c r="J332" s="3">
        <f t="shared" si="16"/>
        <v>157</v>
      </c>
      <c r="K332" s="3">
        <f t="shared" si="15"/>
        <v>96.913580246913583</v>
      </c>
    </row>
    <row r="333" spans="1:11" ht="45" x14ac:dyDescent="0.25">
      <c r="A333" s="16" t="s">
        <v>232</v>
      </c>
      <c r="B333" s="13" t="s">
        <v>32</v>
      </c>
      <c r="C333" s="13" t="s">
        <v>3</v>
      </c>
      <c r="D333" s="13" t="s">
        <v>1</v>
      </c>
      <c r="E333" s="13" t="s">
        <v>98</v>
      </c>
      <c r="F333" s="13"/>
      <c r="G333" s="13"/>
      <c r="H333" s="13"/>
      <c r="I333" s="3">
        <f t="shared" si="16"/>
        <v>162</v>
      </c>
      <c r="J333" s="3">
        <f t="shared" si="16"/>
        <v>157</v>
      </c>
      <c r="K333" s="3">
        <f t="shared" si="15"/>
        <v>96.913580246913583</v>
      </c>
    </row>
    <row r="334" spans="1:11" ht="60" x14ac:dyDescent="0.25">
      <c r="A334" s="16" t="s">
        <v>73</v>
      </c>
      <c r="B334" s="13" t="s">
        <v>32</v>
      </c>
      <c r="C334" s="13" t="s">
        <v>3</v>
      </c>
      <c r="D334" s="13" t="s">
        <v>1</v>
      </c>
      <c r="E334" s="13" t="s">
        <v>98</v>
      </c>
      <c r="F334" s="13" t="s">
        <v>5</v>
      </c>
      <c r="G334" s="13" t="s">
        <v>1</v>
      </c>
      <c r="H334" s="13" t="s">
        <v>29</v>
      </c>
      <c r="I334" s="3">
        <v>162</v>
      </c>
      <c r="J334" s="3">
        <v>157</v>
      </c>
      <c r="K334" s="3">
        <f t="shared" si="15"/>
        <v>96.913580246913583</v>
      </c>
    </row>
    <row r="335" spans="1:11" ht="63" x14ac:dyDescent="0.25">
      <c r="A335" s="15" t="s">
        <v>41</v>
      </c>
      <c r="B335" s="1" t="s">
        <v>33</v>
      </c>
      <c r="C335" s="1" t="s">
        <v>2</v>
      </c>
      <c r="D335" s="1" t="s">
        <v>54</v>
      </c>
      <c r="E335" s="1" t="s">
        <v>59</v>
      </c>
      <c r="F335" s="1"/>
      <c r="G335" s="1"/>
      <c r="H335" s="1"/>
      <c r="I335" s="2">
        <f>I336+I342</f>
        <v>5066.7999999999993</v>
      </c>
      <c r="J335" s="2">
        <f>J336+J342</f>
        <v>4492.8999999999996</v>
      </c>
      <c r="K335" s="2">
        <f t="shared" si="15"/>
        <v>88.673324386200363</v>
      </c>
    </row>
    <row r="336" spans="1:11" ht="45" x14ac:dyDescent="0.25">
      <c r="A336" s="16" t="s">
        <v>167</v>
      </c>
      <c r="B336" s="13" t="s">
        <v>33</v>
      </c>
      <c r="C336" s="13" t="s">
        <v>3</v>
      </c>
      <c r="D336" s="13" t="s">
        <v>54</v>
      </c>
      <c r="E336" s="13" t="s">
        <v>59</v>
      </c>
      <c r="F336" s="13"/>
      <c r="G336" s="13"/>
      <c r="H336" s="13"/>
      <c r="I336" s="3">
        <f>I337</f>
        <v>3612.0999999999995</v>
      </c>
      <c r="J336" s="3">
        <f>J337</f>
        <v>3042.7999999999997</v>
      </c>
      <c r="K336" s="3">
        <f t="shared" si="15"/>
        <v>84.239085296641846</v>
      </c>
    </row>
    <row r="337" spans="1:11" ht="45" x14ac:dyDescent="0.25">
      <c r="A337" s="16" t="s">
        <v>185</v>
      </c>
      <c r="B337" s="13" t="s">
        <v>33</v>
      </c>
      <c r="C337" s="13" t="s">
        <v>3</v>
      </c>
      <c r="D337" s="13" t="s">
        <v>1</v>
      </c>
      <c r="E337" s="13" t="s">
        <v>99</v>
      </c>
      <c r="F337" s="13"/>
      <c r="G337" s="13"/>
      <c r="H337" s="13"/>
      <c r="I337" s="3">
        <f>I338+I339+I340+I341</f>
        <v>3612.0999999999995</v>
      </c>
      <c r="J337" s="3">
        <f>J338+J339+J340+J341</f>
        <v>3042.7999999999997</v>
      </c>
      <c r="K337" s="3">
        <f t="shared" si="15"/>
        <v>84.239085296641846</v>
      </c>
    </row>
    <row r="338" spans="1:11" ht="45" x14ac:dyDescent="0.25">
      <c r="A338" s="17" t="s">
        <v>4</v>
      </c>
      <c r="B338" s="13" t="s">
        <v>33</v>
      </c>
      <c r="C338" s="13" t="s">
        <v>3</v>
      </c>
      <c r="D338" s="13" t="s">
        <v>1</v>
      </c>
      <c r="E338" s="13" t="s">
        <v>99</v>
      </c>
      <c r="F338" s="13" t="s">
        <v>5</v>
      </c>
      <c r="G338" s="13" t="s">
        <v>1</v>
      </c>
      <c r="H338" s="13" t="s">
        <v>21</v>
      </c>
      <c r="I338" s="3">
        <v>1807.3</v>
      </c>
      <c r="J338" s="3">
        <v>1241.0999999999999</v>
      </c>
      <c r="K338" s="3">
        <f t="shared" si="15"/>
        <v>68.671498921042442</v>
      </c>
    </row>
    <row r="339" spans="1:11" ht="45" x14ac:dyDescent="0.25">
      <c r="A339" s="16" t="s">
        <v>4</v>
      </c>
      <c r="B339" s="13" t="s">
        <v>33</v>
      </c>
      <c r="C339" s="13" t="s">
        <v>3</v>
      </c>
      <c r="D339" s="13" t="s">
        <v>1</v>
      </c>
      <c r="E339" s="13" t="s">
        <v>99</v>
      </c>
      <c r="F339" s="13" t="s">
        <v>5</v>
      </c>
      <c r="G339" s="13" t="s">
        <v>1</v>
      </c>
      <c r="H339" s="13" t="s">
        <v>27</v>
      </c>
      <c r="I339" s="3">
        <v>1147.5999999999999</v>
      </c>
      <c r="J339" s="3">
        <v>1145.0999999999999</v>
      </c>
      <c r="K339" s="3">
        <f t="shared" si="15"/>
        <v>99.78215406064831</v>
      </c>
    </row>
    <row r="340" spans="1:11" ht="45" x14ac:dyDescent="0.25">
      <c r="A340" s="16" t="s">
        <v>4</v>
      </c>
      <c r="B340" s="13" t="s">
        <v>33</v>
      </c>
      <c r="C340" s="13" t="s">
        <v>3</v>
      </c>
      <c r="D340" s="13" t="s">
        <v>1</v>
      </c>
      <c r="E340" s="13" t="s">
        <v>99</v>
      </c>
      <c r="F340" s="13" t="s">
        <v>5</v>
      </c>
      <c r="G340" s="13" t="s">
        <v>1</v>
      </c>
      <c r="H340" s="13" t="s">
        <v>29</v>
      </c>
      <c r="I340" s="3">
        <v>255.6</v>
      </c>
      <c r="J340" s="3">
        <v>255.6</v>
      </c>
      <c r="K340" s="3">
        <f t="shared" si="15"/>
        <v>100</v>
      </c>
    </row>
    <row r="341" spans="1:11" ht="45" x14ac:dyDescent="0.25">
      <c r="A341" s="16" t="s">
        <v>4</v>
      </c>
      <c r="B341" s="13" t="s">
        <v>33</v>
      </c>
      <c r="C341" s="13" t="s">
        <v>3</v>
      </c>
      <c r="D341" s="13" t="s">
        <v>1</v>
      </c>
      <c r="E341" s="13" t="s">
        <v>99</v>
      </c>
      <c r="F341" s="13" t="s">
        <v>5</v>
      </c>
      <c r="G341" s="13" t="s">
        <v>0</v>
      </c>
      <c r="H341" s="13" t="s">
        <v>11</v>
      </c>
      <c r="I341" s="3">
        <v>401.6</v>
      </c>
      <c r="J341" s="3">
        <v>401</v>
      </c>
      <c r="K341" s="3">
        <f t="shared" si="15"/>
        <v>99.850597609561746</v>
      </c>
    </row>
    <row r="342" spans="1:11" ht="105" x14ac:dyDescent="0.25">
      <c r="A342" s="16" t="s">
        <v>286</v>
      </c>
      <c r="B342" s="13" t="s">
        <v>33</v>
      </c>
      <c r="C342" s="13" t="s">
        <v>8</v>
      </c>
      <c r="D342" s="13" t="s">
        <v>54</v>
      </c>
      <c r="E342" s="13" t="s">
        <v>59</v>
      </c>
      <c r="F342" s="13"/>
      <c r="G342" s="13"/>
      <c r="H342" s="13"/>
      <c r="I342" s="3">
        <f>I343+I345</f>
        <v>1454.7</v>
      </c>
      <c r="J342" s="3">
        <f>J343+J345</f>
        <v>1450.1</v>
      </c>
      <c r="K342" s="3">
        <f t="shared" si="15"/>
        <v>99.683783597992701</v>
      </c>
    </row>
    <row r="343" spans="1:11" ht="105" x14ac:dyDescent="0.25">
      <c r="A343" s="16" t="s">
        <v>285</v>
      </c>
      <c r="B343" s="13" t="s">
        <v>33</v>
      </c>
      <c r="C343" s="13" t="s">
        <v>8</v>
      </c>
      <c r="D343" s="13" t="s">
        <v>1</v>
      </c>
      <c r="E343" s="13" t="s">
        <v>287</v>
      </c>
      <c r="F343" s="13"/>
      <c r="G343" s="13"/>
      <c r="H343" s="13"/>
      <c r="I343" s="3">
        <f>I344</f>
        <v>1344.7</v>
      </c>
      <c r="J343" s="3">
        <f>J344</f>
        <v>1340.1</v>
      </c>
      <c r="K343" s="3">
        <f t="shared" si="15"/>
        <v>99.657916263850666</v>
      </c>
    </row>
    <row r="344" spans="1:11" ht="45" x14ac:dyDescent="0.25">
      <c r="A344" s="17" t="s">
        <v>4</v>
      </c>
      <c r="B344" s="13" t="s">
        <v>33</v>
      </c>
      <c r="C344" s="13" t="s">
        <v>8</v>
      </c>
      <c r="D344" s="13" t="s">
        <v>1</v>
      </c>
      <c r="E344" s="13" t="s">
        <v>287</v>
      </c>
      <c r="F344" s="13" t="s">
        <v>5</v>
      </c>
      <c r="G344" s="13" t="s">
        <v>21</v>
      </c>
      <c r="H344" s="13" t="s">
        <v>20</v>
      </c>
      <c r="I344" s="3">
        <v>1344.7</v>
      </c>
      <c r="J344" s="3">
        <v>1340.1</v>
      </c>
      <c r="K344" s="3">
        <f t="shared" si="15"/>
        <v>99.657916263850666</v>
      </c>
    </row>
    <row r="345" spans="1:11" ht="105" x14ac:dyDescent="0.25">
      <c r="A345" s="16" t="s">
        <v>416</v>
      </c>
      <c r="B345" s="13" t="s">
        <v>33</v>
      </c>
      <c r="C345" s="13" t="s">
        <v>8</v>
      </c>
      <c r="D345" s="13" t="s">
        <v>7</v>
      </c>
      <c r="E345" s="13" t="s">
        <v>415</v>
      </c>
      <c r="F345" s="13"/>
      <c r="G345" s="13"/>
      <c r="H345" s="13"/>
      <c r="I345" s="3">
        <f>I346</f>
        <v>110</v>
      </c>
      <c r="J345" s="3">
        <f>J346</f>
        <v>110</v>
      </c>
      <c r="K345" s="3">
        <f t="shared" si="15"/>
        <v>100</v>
      </c>
    </row>
    <row r="346" spans="1:11" ht="45" x14ac:dyDescent="0.25">
      <c r="A346" s="17" t="s">
        <v>4</v>
      </c>
      <c r="B346" s="13" t="s">
        <v>33</v>
      </c>
      <c r="C346" s="13" t="s">
        <v>8</v>
      </c>
      <c r="D346" s="13" t="s">
        <v>7</v>
      </c>
      <c r="E346" s="13" t="s">
        <v>415</v>
      </c>
      <c r="F346" s="13" t="s">
        <v>5</v>
      </c>
      <c r="G346" s="13" t="s">
        <v>21</v>
      </c>
      <c r="H346" s="13" t="s">
        <v>20</v>
      </c>
      <c r="I346" s="3">
        <v>110</v>
      </c>
      <c r="J346" s="3">
        <v>110</v>
      </c>
      <c r="K346" s="3">
        <f t="shared" si="15"/>
        <v>100</v>
      </c>
    </row>
    <row r="347" spans="1:11" ht="94.5" x14ac:dyDescent="0.25">
      <c r="A347" s="15" t="s">
        <v>34</v>
      </c>
      <c r="B347" s="1" t="s">
        <v>35</v>
      </c>
      <c r="C347" s="1" t="s">
        <v>2</v>
      </c>
      <c r="D347" s="1" t="s">
        <v>54</v>
      </c>
      <c r="E347" s="1" t="s">
        <v>59</v>
      </c>
      <c r="F347" s="1"/>
      <c r="G347" s="1"/>
      <c r="H347" s="1" t="s">
        <v>10</v>
      </c>
      <c r="I347" s="2">
        <f>I348+I358+I365</f>
        <v>25939.200000000001</v>
      </c>
      <c r="J347" s="2">
        <f>J348+J358+J365</f>
        <v>25883.4</v>
      </c>
      <c r="K347" s="2">
        <f t="shared" si="15"/>
        <v>99.784881569207997</v>
      </c>
    </row>
    <row r="348" spans="1:11" ht="75" x14ac:dyDescent="0.25">
      <c r="A348" s="25" t="s">
        <v>156</v>
      </c>
      <c r="B348" s="13" t="s">
        <v>35</v>
      </c>
      <c r="C348" s="13" t="s">
        <v>8</v>
      </c>
      <c r="D348" s="13" t="s">
        <v>54</v>
      </c>
      <c r="E348" s="13" t="s">
        <v>59</v>
      </c>
      <c r="F348" s="13"/>
      <c r="G348" s="13"/>
      <c r="H348" s="13"/>
      <c r="I348" s="3">
        <f>I349+I352+I355</f>
        <v>14234.6</v>
      </c>
      <c r="J348" s="3">
        <f>J349+J352+J355</f>
        <v>14234.6</v>
      </c>
      <c r="K348" s="3">
        <f t="shared" si="15"/>
        <v>100</v>
      </c>
    </row>
    <row r="349" spans="1:11" ht="30" x14ac:dyDescent="0.25">
      <c r="A349" s="25" t="s">
        <v>157</v>
      </c>
      <c r="B349" s="13" t="s">
        <v>35</v>
      </c>
      <c r="C349" s="13" t="s">
        <v>8</v>
      </c>
      <c r="D349" s="13" t="s">
        <v>1</v>
      </c>
      <c r="E349" s="13" t="s">
        <v>59</v>
      </c>
      <c r="F349" s="13"/>
      <c r="G349" s="13"/>
      <c r="H349" s="13"/>
      <c r="I349" s="3">
        <f>I350</f>
        <v>6217.5</v>
      </c>
      <c r="J349" s="3">
        <f>J350</f>
        <v>6217.5</v>
      </c>
      <c r="K349" s="3">
        <f t="shared" si="15"/>
        <v>100</v>
      </c>
    </row>
    <row r="350" spans="1:11" ht="45" x14ac:dyDescent="0.25">
      <c r="A350" s="25" t="s">
        <v>158</v>
      </c>
      <c r="B350" s="13" t="s">
        <v>35</v>
      </c>
      <c r="C350" s="13" t="s">
        <v>8</v>
      </c>
      <c r="D350" s="13" t="s">
        <v>1</v>
      </c>
      <c r="E350" s="13" t="s">
        <v>100</v>
      </c>
      <c r="F350" s="13"/>
      <c r="G350" s="13"/>
      <c r="H350" s="13"/>
      <c r="I350" s="3">
        <f>I351</f>
        <v>6217.5</v>
      </c>
      <c r="J350" s="3">
        <f>J351</f>
        <v>6217.5</v>
      </c>
      <c r="K350" s="3">
        <f t="shared" si="15"/>
        <v>100</v>
      </c>
    </row>
    <row r="351" spans="1:11" ht="15" x14ac:dyDescent="0.25">
      <c r="A351" s="25" t="s">
        <v>247</v>
      </c>
      <c r="B351" s="13" t="s">
        <v>35</v>
      </c>
      <c r="C351" s="13" t="s">
        <v>8</v>
      </c>
      <c r="D351" s="13" t="s">
        <v>1</v>
      </c>
      <c r="E351" s="13" t="s">
        <v>100</v>
      </c>
      <c r="F351" s="13" t="s">
        <v>248</v>
      </c>
      <c r="G351" s="13" t="s">
        <v>31</v>
      </c>
      <c r="H351" s="13" t="s">
        <v>1</v>
      </c>
      <c r="I351" s="3">
        <v>6217.5</v>
      </c>
      <c r="J351" s="3">
        <v>6217.5</v>
      </c>
      <c r="K351" s="3">
        <f t="shared" si="15"/>
        <v>100</v>
      </c>
    </row>
    <row r="352" spans="1:11" ht="45" x14ac:dyDescent="0.25">
      <c r="A352" s="25" t="s">
        <v>159</v>
      </c>
      <c r="B352" s="13" t="s">
        <v>35</v>
      </c>
      <c r="C352" s="13" t="s">
        <v>8</v>
      </c>
      <c r="D352" s="13" t="s">
        <v>7</v>
      </c>
      <c r="E352" s="13" t="s">
        <v>59</v>
      </c>
      <c r="F352" s="13"/>
      <c r="G352" s="13"/>
      <c r="H352" s="13"/>
      <c r="I352" s="3">
        <f>I353</f>
        <v>7816.9</v>
      </c>
      <c r="J352" s="3">
        <f>J353</f>
        <v>7816.9</v>
      </c>
      <c r="K352" s="3">
        <f t="shared" si="15"/>
        <v>100</v>
      </c>
    </row>
    <row r="353" spans="1:11" ht="45" x14ac:dyDescent="0.25">
      <c r="A353" s="25" t="s">
        <v>177</v>
      </c>
      <c r="B353" s="13" t="s">
        <v>35</v>
      </c>
      <c r="C353" s="13" t="s">
        <v>8</v>
      </c>
      <c r="D353" s="13" t="s">
        <v>7</v>
      </c>
      <c r="E353" s="13" t="s">
        <v>101</v>
      </c>
      <c r="F353" s="13"/>
      <c r="G353" s="13"/>
      <c r="H353" s="13"/>
      <c r="I353" s="3">
        <f>I354</f>
        <v>7816.9</v>
      </c>
      <c r="J353" s="3">
        <f>J354</f>
        <v>7816.9</v>
      </c>
      <c r="K353" s="3">
        <f t="shared" si="15"/>
        <v>100</v>
      </c>
    </row>
    <row r="354" spans="1:11" ht="15" x14ac:dyDescent="0.25">
      <c r="A354" s="25" t="s">
        <v>247</v>
      </c>
      <c r="B354" s="13" t="s">
        <v>35</v>
      </c>
      <c r="C354" s="13" t="s">
        <v>8</v>
      </c>
      <c r="D354" s="13" t="s">
        <v>7</v>
      </c>
      <c r="E354" s="13" t="s">
        <v>101</v>
      </c>
      <c r="F354" s="13" t="s">
        <v>248</v>
      </c>
      <c r="G354" s="13" t="s">
        <v>31</v>
      </c>
      <c r="H354" s="13" t="s">
        <v>7</v>
      </c>
      <c r="I354" s="3">
        <v>7816.9</v>
      </c>
      <c r="J354" s="3">
        <v>7816.9</v>
      </c>
      <c r="K354" s="3">
        <f t="shared" si="15"/>
        <v>100</v>
      </c>
    </row>
    <row r="355" spans="1:11" ht="120" x14ac:dyDescent="0.25">
      <c r="A355" s="25" t="s">
        <v>441</v>
      </c>
      <c r="B355" s="13" t="s">
        <v>35</v>
      </c>
      <c r="C355" s="13" t="s">
        <v>8</v>
      </c>
      <c r="D355" s="13" t="s">
        <v>21</v>
      </c>
      <c r="E355" s="13" t="s">
        <v>59</v>
      </c>
      <c r="F355" s="13"/>
      <c r="G355" s="13"/>
      <c r="H355" s="13"/>
      <c r="I355" s="3">
        <f>I356</f>
        <v>200.2</v>
      </c>
      <c r="J355" s="3">
        <f>J356</f>
        <v>200.2</v>
      </c>
      <c r="K355" s="3">
        <f t="shared" si="15"/>
        <v>100</v>
      </c>
    </row>
    <row r="356" spans="1:11" ht="135" x14ac:dyDescent="0.25">
      <c r="A356" s="25" t="s">
        <v>442</v>
      </c>
      <c r="B356" s="13" t="s">
        <v>35</v>
      </c>
      <c r="C356" s="13" t="s">
        <v>8</v>
      </c>
      <c r="D356" s="13" t="s">
        <v>21</v>
      </c>
      <c r="E356" s="13" t="s">
        <v>419</v>
      </c>
      <c r="F356" s="13"/>
      <c r="G356" s="13"/>
      <c r="H356" s="13"/>
      <c r="I356" s="3">
        <f>I357</f>
        <v>200.2</v>
      </c>
      <c r="J356" s="3">
        <f>J357</f>
        <v>200.2</v>
      </c>
      <c r="K356" s="3">
        <f t="shared" si="15"/>
        <v>100</v>
      </c>
    </row>
    <row r="357" spans="1:11" ht="15" x14ac:dyDescent="0.25">
      <c r="A357" s="25" t="s">
        <v>247</v>
      </c>
      <c r="B357" s="13" t="s">
        <v>35</v>
      </c>
      <c r="C357" s="13" t="s">
        <v>8</v>
      </c>
      <c r="D357" s="13" t="s">
        <v>21</v>
      </c>
      <c r="E357" s="13" t="s">
        <v>419</v>
      </c>
      <c r="F357" s="13" t="s">
        <v>248</v>
      </c>
      <c r="G357" s="13" t="s">
        <v>31</v>
      </c>
      <c r="H357" s="13" t="s">
        <v>24</v>
      </c>
      <c r="I357" s="3">
        <v>200.2</v>
      </c>
      <c r="J357" s="3">
        <v>200.2</v>
      </c>
      <c r="K357" s="3">
        <f t="shared" si="15"/>
        <v>100</v>
      </c>
    </row>
    <row r="358" spans="1:11" ht="45" x14ac:dyDescent="0.25">
      <c r="A358" s="16" t="s">
        <v>160</v>
      </c>
      <c r="B358" s="13" t="s">
        <v>35</v>
      </c>
      <c r="C358" s="13" t="s">
        <v>17</v>
      </c>
      <c r="D358" s="13" t="s">
        <v>54</v>
      </c>
      <c r="E358" s="13" t="s">
        <v>59</v>
      </c>
      <c r="F358" s="13"/>
      <c r="G358" s="13"/>
      <c r="H358" s="13"/>
      <c r="I358" s="3">
        <f>I359</f>
        <v>4203.6000000000004</v>
      </c>
      <c r="J358" s="3">
        <f>J359</f>
        <v>4189.3</v>
      </c>
      <c r="K358" s="3">
        <f t="shared" si="15"/>
        <v>99.659815396326962</v>
      </c>
    </row>
    <row r="359" spans="1:11" ht="45" x14ac:dyDescent="0.25">
      <c r="A359" s="16" t="s">
        <v>78</v>
      </c>
      <c r="B359" s="13" t="s">
        <v>35</v>
      </c>
      <c r="C359" s="13" t="s">
        <v>17</v>
      </c>
      <c r="D359" s="13" t="s">
        <v>1</v>
      </c>
      <c r="E359" s="13" t="s">
        <v>59</v>
      </c>
      <c r="F359" s="13"/>
      <c r="G359" s="13"/>
      <c r="H359" s="13"/>
      <c r="I359" s="3">
        <f>I360+I362</f>
        <v>4203.6000000000004</v>
      </c>
      <c r="J359" s="3">
        <f>J360+J362</f>
        <v>4189.3</v>
      </c>
      <c r="K359" s="3">
        <f t="shared" si="15"/>
        <v>99.659815396326962</v>
      </c>
    </row>
    <row r="360" spans="1:11" ht="45" x14ac:dyDescent="0.25">
      <c r="A360" s="16" t="s">
        <v>139</v>
      </c>
      <c r="B360" s="13" t="s">
        <v>35</v>
      </c>
      <c r="C360" s="13" t="s">
        <v>17</v>
      </c>
      <c r="D360" s="13" t="s">
        <v>1</v>
      </c>
      <c r="E360" s="13" t="s">
        <v>102</v>
      </c>
      <c r="F360" s="13"/>
      <c r="G360" s="13"/>
      <c r="H360" s="13"/>
      <c r="I360" s="3">
        <f>I361</f>
        <v>4004.4</v>
      </c>
      <c r="J360" s="3">
        <f>J361</f>
        <v>3990.1</v>
      </c>
      <c r="K360" s="3">
        <f t="shared" si="15"/>
        <v>99.642892817900304</v>
      </c>
    </row>
    <row r="361" spans="1:11" ht="120" x14ac:dyDescent="0.25">
      <c r="A361" s="17" t="s">
        <v>244</v>
      </c>
      <c r="B361" s="13" t="s">
        <v>35</v>
      </c>
      <c r="C361" s="13" t="s">
        <v>17</v>
      </c>
      <c r="D361" s="13" t="s">
        <v>1</v>
      </c>
      <c r="E361" s="13" t="s">
        <v>102</v>
      </c>
      <c r="F361" s="13" t="s">
        <v>245</v>
      </c>
      <c r="G361" s="13" t="s">
        <v>1</v>
      </c>
      <c r="H361" s="13" t="s">
        <v>27</v>
      </c>
      <c r="I361" s="3">
        <v>4004.4</v>
      </c>
      <c r="J361" s="3">
        <v>3990.1</v>
      </c>
      <c r="K361" s="3">
        <f t="shared" si="15"/>
        <v>99.642892817900304</v>
      </c>
    </row>
    <row r="362" spans="1:11" ht="30" x14ac:dyDescent="0.25">
      <c r="A362" s="16" t="s">
        <v>65</v>
      </c>
      <c r="B362" s="13" t="s">
        <v>35</v>
      </c>
      <c r="C362" s="13" t="s">
        <v>17</v>
      </c>
      <c r="D362" s="13" t="s">
        <v>1</v>
      </c>
      <c r="E362" s="13" t="s">
        <v>59</v>
      </c>
      <c r="F362" s="13"/>
      <c r="G362" s="13"/>
      <c r="H362" s="13"/>
      <c r="I362" s="3">
        <f>I363+I364</f>
        <v>199.2</v>
      </c>
      <c r="J362" s="3">
        <f>J363+J364</f>
        <v>199.2</v>
      </c>
      <c r="K362" s="3">
        <f t="shared" si="15"/>
        <v>100</v>
      </c>
    </row>
    <row r="363" spans="1:11" ht="45" x14ac:dyDescent="0.25">
      <c r="A363" s="16" t="s">
        <v>4</v>
      </c>
      <c r="B363" s="13" t="s">
        <v>35</v>
      </c>
      <c r="C363" s="13" t="s">
        <v>17</v>
      </c>
      <c r="D363" s="13" t="s">
        <v>1</v>
      </c>
      <c r="E363" s="13" t="s">
        <v>69</v>
      </c>
      <c r="F363" s="13" t="s">
        <v>5</v>
      </c>
      <c r="G363" s="13" t="s">
        <v>1</v>
      </c>
      <c r="H363" s="13" t="s">
        <v>27</v>
      </c>
      <c r="I363" s="3">
        <v>199.2</v>
      </c>
      <c r="J363" s="3">
        <v>199.2</v>
      </c>
      <c r="K363" s="3">
        <f t="shared" si="15"/>
        <v>100</v>
      </c>
    </row>
    <row r="364" spans="1:11" ht="15" x14ac:dyDescent="0.25">
      <c r="A364" s="17" t="s">
        <v>6</v>
      </c>
      <c r="B364" s="13" t="s">
        <v>35</v>
      </c>
      <c r="C364" s="13" t="s">
        <v>17</v>
      </c>
      <c r="D364" s="13" t="s">
        <v>1</v>
      </c>
      <c r="E364" s="13" t="s">
        <v>69</v>
      </c>
      <c r="F364" s="13" t="s">
        <v>243</v>
      </c>
      <c r="G364" s="13" t="s">
        <v>1</v>
      </c>
      <c r="H364" s="13" t="s">
        <v>27</v>
      </c>
      <c r="I364" s="3">
        <v>0</v>
      </c>
      <c r="J364" s="3">
        <v>0</v>
      </c>
      <c r="K364" s="3">
        <v>0</v>
      </c>
    </row>
    <row r="365" spans="1:11" ht="45" x14ac:dyDescent="0.25">
      <c r="A365" s="16" t="s">
        <v>162</v>
      </c>
      <c r="B365" s="13" t="s">
        <v>35</v>
      </c>
      <c r="C365" s="13" t="s">
        <v>18</v>
      </c>
      <c r="D365" s="13" t="s">
        <v>54</v>
      </c>
      <c r="E365" s="13" t="s">
        <v>59</v>
      </c>
      <c r="F365" s="13"/>
      <c r="G365" s="13"/>
      <c r="H365" s="13"/>
      <c r="I365" s="3">
        <f>I366</f>
        <v>7501</v>
      </c>
      <c r="J365" s="3">
        <f>J366</f>
        <v>7459.5</v>
      </c>
      <c r="K365" s="3">
        <f t="shared" si="15"/>
        <v>99.446740434608714</v>
      </c>
    </row>
    <row r="366" spans="1:11" ht="30" x14ac:dyDescent="0.25">
      <c r="A366" s="16" t="s">
        <v>163</v>
      </c>
      <c r="B366" s="13" t="s">
        <v>35</v>
      </c>
      <c r="C366" s="13" t="s">
        <v>18</v>
      </c>
      <c r="D366" s="13" t="s">
        <v>1</v>
      </c>
      <c r="E366" s="13" t="s">
        <v>59</v>
      </c>
      <c r="F366" s="13"/>
      <c r="G366" s="13"/>
      <c r="H366" s="13"/>
      <c r="I366" s="3">
        <f>I367</f>
        <v>7501</v>
      </c>
      <c r="J366" s="3">
        <f>J367</f>
        <v>7459.5</v>
      </c>
      <c r="K366" s="3">
        <f t="shared" si="15"/>
        <v>99.446740434608714</v>
      </c>
    </row>
    <row r="367" spans="1:11" ht="45" x14ac:dyDescent="0.25">
      <c r="A367" s="16" t="s">
        <v>56</v>
      </c>
      <c r="B367" s="13" t="s">
        <v>35</v>
      </c>
      <c r="C367" s="13" t="s">
        <v>18</v>
      </c>
      <c r="D367" s="13" t="s">
        <v>1</v>
      </c>
      <c r="E367" s="13" t="s">
        <v>59</v>
      </c>
      <c r="F367" s="13"/>
      <c r="G367" s="13"/>
      <c r="H367" s="13"/>
      <c r="I367" s="3">
        <f>I368+I369</f>
        <v>7501</v>
      </c>
      <c r="J367" s="3">
        <f>J368+J369</f>
        <v>7459.5</v>
      </c>
      <c r="K367" s="3">
        <f t="shared" si="15"/>
        <v>99.446740434608714</v>
      </c>
    </row>
    <row r="368" spans="1:11" ht="120" x14ac:dyDescent="0.25">
      <c r="A368" s="17" t="s">
        <v>244</v>
      </c>
      <c r="B368" s="13" t="s">
        <v>35</v>
      </c>
      <c r="C368" s="13" t="s">
        <v>18</v>
      </c>
      <c r="D368" s="13" t="s">
        <v>1</v>
      </c>
      <c r="E368" s="13" t="s">
        <v>57</v>
      </c>
      <c r="F368" s="13" t="s">
        <v>245</v>
      </c>
      <c r="G368" s="13" t="s">
        <v>1</v>
      </c>
      <c r="H368" s="13" t="s">
        <v>29</v>
      </c>
      <c r="I368" s="3">
        <v>6977.7</v>
      </c>
      <c r="J368" s="3">
        <v>6974.7</v>
      </c>
      <c r="K368" s="3">
        <f t="shared" si="15"/>
        <v>99.957005890193045</v>
      </c>
    </row>
    <row r="369" spans="1:11" ht="45" x14ac:dyDescent="0.25">
      <c r="A369" s="17" t="s">
        <v>4</v>
      </c>
      <c r="B369" s="13" t="s">
        <v>35</v>
      </c>
      <c r="C369" s="13" t="s">
        <v>18</v>
      </c>
      <c r="D369" s="13" t="s">
        <v>1</v>
      </c>
      <c r="E369" s="13" t="s">
        <v>57</v>
      </c>
      <c r="F369" s="13" t="s">
        <v>5</v>
      </c>
      <c r="G369" s="13" t="s">
        <v>1</v>
      </c>
      <c r="H369" s="13" t="s">
        <v>29</v>
      </c>
      <c r="I369" s="3">
        <v>523.29999999999995</v>
      </c>
      <c r="J369" s="3">
        <v>484.8</v>
      </c>
      <c r="K369" s="3">
        <f t="shared" si="15"/>
        <v>92.642843493216148</v>
      </c>
    </row>
    <row r="370" spans="1:11" ht="126" x14ac:dyDescent="0.25">
      <c r="A370" s="15" t="s">
        <v>50</v>
      </c>
      <c r="B370" s="1" t="s">
        <v>36</v>
      </c>
      <c r="C370" s="1" t="s">
        <v>2</v>
      </c>
      <c r="D370" s="1" t="s">
        <v>54</v>
      </c>
      <c r="E370" s="1" t="s">
        <v>59</v>
      </c>
      <c r="F370" s="1"/>
      <c r="G370" s="1"/>
      <c r="H370" s="1"/>
      <c r="I370" s="2">
        <f>I371</f>
        <v>1801.3000000000002</v>
      </c>
      <c r="J370" s="2">
        <f>J371</f>
        <v>661</v>
      </c>
      <c r="K370" s="2">
        <f t="shared" si="15"/>
        <v>36.695719757952588</v>
      </c>
    </row>
    <row r="371" spans="1:11" ht="30" x14ac:dyDescent="0.25">
      <c r="A371" s="16" t="s">
        <v>164</v>
      </c>
      <c r="B371" s="13" t="s">
        <v>36</v>
      </c>
      <c r="C371" s="13" t="s">
        <v>3</v>
      </c>
      <c r="D371" s="13" t="s">
        <v>54</v>
      </c>
      <c r="E371" s="13" t="s">
        <v>59</v>
      </c>
      <c r="F371" s="13"/>
      <c r="G371" s="13"/>
      <c r="H371" s="13"/>
      <c r="I371" s="3">
        <f>I372</f>
        <v>1801.3000000000002</v>
      </c>
      <c r="J371" s="3">
        <f>J372</f>
        <v>661</v>
      </c>
      <c r="K371" s="3">
        <f t="shared" si="15"/>
        <v>36.695719757952588</v>
      </c>
    </row>
    <row r="372" spans="1:11" ht="105" x14ac:dyDescent="0.25">
      <c r="A372" s="16" t="s">
        <v>169</v>
      </c>
      <c r="B372" s="13" t="s">
        <v>36</v>
      </c>
      <c r="C372" s="13" t="s">
        <v>3</v>
      </c>
      <c r="D372" s="13" t="s">
        <v>1</v>
      </c>
      <c r="E372" s="13" t="s">
        <v>205</v>
      </c>
      <c r="F372" s="13"/>
      <c r="G372" s="13" t="s">
        <v>26</v>
      </c>
      <c r="H372" s="13"/>
      <c r="I372" s="3">
        <f>I373+I374</f>
        <v>1801.3000000000002</v>
      </c>
      <c r="J372" s="3">
        <f>J373+J374</f>
        <v>661</v>
      </c>
      <c r="K372" s="3">
        <f t="shared" si="15"/>
        <v>36.695719757952588</v>
      </c>
    </row>
    <row r="373" spans="1:11" ht="45" x14ac:dyDescent="0.25">
      <c r="A373" s="16" t="s">
        <v>4</v>
      </c>
      <c r="B373" s="13" t="s">
        <v>36</v>
      </c>
      <c r="C373" s="13" t="s">
        <v>3</v>
      </c>
      <c r="D373" s="13" t="s">
        <v>1</v>
      </c>
      <c r="E373" s="13" t="s">
        <v>205</v>
      </c>
      <c r="F373" s="13" t="s">
        <v>5</v>
      </c>
      <c r="G373" s="13" t="s">
        <v>24</v>
      </c>
      <c r="H373" s="13" t="s">
        <v>31</v>
      </c>
      <c r="I373" s="3">
        <v>1742.4</v>
      </c>
      <c r="J373" s="3">
        <v>602.1</v>
      </c>
      <c r="K373" s="3">
        <f t="shared" si="15"/>
        <v>34.555785123966942</v>
      </c>
    </row>
    <row r="374" spans="1:11" ht="60" x14ac:dyDescent="0.25">
      <c r="A374" s="17" t="s">
        <v>246</v>
      </c>
      <c r="B374" s="13" t="s">
        <v>36</v>
      </c>
      <c r="C374" s="13" t="s">
        <v>3</v>
      </c>
      <c r="D374" s="13" t="s">
        <v>1</v>
      </c>
      <c r="E374" s="13" t="s">
        <v>205</v>
      </c>
      <c r="F374" s="13" t="s">
        <v>220</v>
      </c>
      <c r="G374" s="13" t="s">
        <v>0</v>
      </c>
      <c r="H374" s="13" t="s">
        <v>24</v>
      </c>
      <c r="I374" s="3">
        <v>58.9</v>
      </c>
      <c r="J374" s="3">
        <v>58.9</v>
      </c>
      <c r="K374" s="3">
        <f t="shared" si="15"/>
        <v>100</v>
      </c>
    </row>
    <row r="375" spans="1:11" ht="63" x14ac:dyDescent="0.25">
      <c r="A375" s="15" t="s">
        <v>49</v>
      </c>
      <c r="B375" s="1" t="s">
        <v>48</v>
      </c>
      <c r="C375" s="1" t="s">
        <v>2</v>
      </c>
      <c r="D375" s="1" t="s">
        <v>54</v>
      </c>
      <c r="E375" s="1" t="s">
        <v>59</v>
      </c>
      <c r="F375" s="1"/>
      <c r="G375" s="1"/>
      <c r="H375" s="1"/>
      <c r="I375" s="2">
        <f t="shared" ref="I375:J377" si="17">I376</f>
        <v>323</v>
      </c>
      <c r="J375" s="2">
        <f t="shared" si="17"/>
        <v>137</v>
      </c>
      <c r="K375" s="2">
        <f t="shared" si="15"/>
        <v>42.414860681114554</v>
      </c>
    </row>
    <row r="376" spans="1:11" ht="30" x14ac:dyDescent="0.25">
      <c r="A376" s="16" t="s">
        <v>165</v>
      </c>
      <c r="B376" s="13" t="s">
        <v>48</v>
      </c>
      <c r="C376" s="13" t="s">
        <v>3</v>
      </c>
      <c r="D376" s="13" t="s">
        <v>54</v>
      </c>
      <c r="E376" s="13" t="s">
        <v>59</v>
      </c>
      <c r="F376" s="13"/>
      <c r="G376" s="13"/>
      <c r="H376" s="13"/>
      <c r="I376" s="3">
        <f t="shared" si="17"/>
        <v>323</v>
      </c>
      <c r="J376" s="3">
        <f t="shared" si="17"/>
        <v>137</v>
      </c>
      <c r="K376" s="3">
        <f t="shared" si="15"/>
        <v>42.414860681114554</v>
      </c>
    </row>
    <row r="377" spans="1:11" ht="75" x14ac:dyDescent="0.25">
      <c r="A377" s="16" t="s">
        <v>166</v>
      </c>
      <c r="B377" s="13" t="s">
        <v>48</v>
      </c>
      <c r="C377" s="13" t="s">
        <v>3</v>
      </c>
      <c r="D377" s="13" t="s">
        <v>1</v>
      </c>
      <c r="E377" s="13" t="s">
        <v>206</v>
      </c>
      <c r="F377" s="13"/>
      <c r="G377" s="13"/>
      <c r="H377" s="13"/>
      <c r="I377" s="3">
        <f t="shared" si="17"/>
        <v>323</v>
      </c>
      <c r="J377" s="3">
        <f t="shared" si="17"/>
        <v>137</v>
      </c>
      <c r="K377" s="3">
        <f t="shared" si="15"/>
        <v>42.414860681114554</v>
      </c>
    </row>
    <row r="378" spans="1:11" ht="45" x14ac:dyDescent="0.25">
      <c r="A378" s="16" t="s">
        <v>4</v>
      </c>
      <c r="B378" s="13" t="s">
        <v>48</v>
      </c>
      <c r="C378" s="13" t="s">
        <v>3</v>
      </c>
      <c r="D378" s="13" t="s">
        <v>1</v>
      </c>
      <c r="E378" s="13" t="s">
        <v>206</v>
      </c>
      <c r="F378" s="13" t="s">
        <v>5</v>
      </c>
      <c r="G378" s="13" t="s">
        <v>25</v>
      </c>
      <c r="H378" s="13" t="s">
        <v>1</v>
      </c>
      <c r="I378" s="3">
        <v>323</v>
      </c>
      <c r="J378" s="3">
        <v>137</v>
      </c>
      <c r="K378" s="3">
        <f t="shared" si="15"/>
        <v>42.414860681114554</v>
      </c>
    </row>
    <row r="379" spans="1:11" ht="79.5" customHeight="1" x14ac:dyDescent="0.25">
      <c r="A379" s="15" t="s">
        <v>189</v>
      </c>
      <c r="B379" s="1" t="s">
        <v>191</v>
      </c>
      <c r="C379" s="1" t="s">
        <v>2</v>
      </c>
      <c r="D379" s="1" t="s">
        <v>54</v>
      </c>
      <c r="E379" s="1" t="s">
        <v>59</v>
      </c>
      <c r="F379" s="1"/>
      <c r="G379" s="1"/>
      <c r="H379" s="1"/>
      <c r="I379" s="2">
        <f>I380+I389</f>
        <v>16453.599999999999</v>
      </c>
      <c r="J379" s="2">
        <f>J380+J389</f>
        <v>15016.400000000001</v>
      </c>
      <c r="K379" s="2">
        <f t="shared" si="15"/>
        <v>91.265133466232328</v>
      </c>
    </row>
    <row r="380" spans="1:11" ht="60" x14ac:dyDescent="0.25">
      <c r="A380" s="16" t="s">
        <v>190</v>
      </c>
      <c r="B380" s="13" t="s">
        <v>191</v>
      </c>
      <c r="C380" s="13" t="s">
        <v>3</v>
      </c>
      <c r="D380" s="13" t="s">
        <v>54</v>
      </c>
      <c r="E380" s="13" t="s">
        <v>59</v>
      </c>
      <c r="F380" s="13"/>
      <c r="G380" s="13"/>
      <c r="H380" s="13"/>
      <c r="I380" s="3">
        <f>I381+I383+I385+I387</f>
        <v>14122.6</v>
      </c>
      <c r="J380" s="3">
        <f>J381+J383+J385+J387</f>
        <v>12685.400000000001</v>
      </c>
      <c r="K380" s="3">
        <f t="shared" si="15"/>
        <v>89.823403622562424</v>
      </c>
    </row>
    <row r="381" spans="1:11" ht="60" x14ac:dyDescent="0.25">
      <c r="A381" s="16" t="s">
        <v>430</v>
      </c>
      <c r="B381" s="13" t="s">
        <v>191</v>
      </c>
      <c r="C381" s="13" t="s">
        <v>3</v>
      </c>
      <c r="D381" s="13" t="s">
        <v>1</v>
      </c>
      <c r="E381" s="13" t="s">
        <v>353</v>
      </c>
      <c r="F381" s="13"/>
      <c r="G381" s="13"/>
      <c r="H381" s="13"/>
      <c r="I381" s="3">
        <f>I382</f>
        <v>1284.5999999999999</v>
      </c>
      <c r="J381" s="3">
        <f>J382</f>
        <v>130</v>
      </c>
      <c r="K381" s="3">
        <f t="shared" si="15"/>
        <v>10.119881675229644</v>
      </c>
    </row>
    <row r="382" spans="1:11" ht="45" x14ac:dyDescent="0.25">
      <c r="A382" s="16" t="s">
        <v>4</v>
      </c>
      <c r="B382" s="13" t="s">
        <v>191</v>
      </c>
      <c r="C382" s="13" t="s">
        <v>3</v>
      </c>
      <c r="D382" s="13" t="s">
        <v>1</v>
      </c>
      <c r="E382" s="13" t="s">
        <v>353</v>
      </c>
      <c r="F382" s="13" t="s">
        <v>5</v>
      </c>
      <c r="G382" s="13" t="s">
        <v>25</v>
      </c>
      <c r="H382" s="13" t="s">
        <v>7</v>
      </c>
      <c r="I382" s="3">
        <v>1284.5999999999999</v>
      </c>
      <c r="J382" s="3">
        <v>130</v>
      </c>
      <c r="K382" s="3">
        <f t="shared" si="15"/>
        <v>10.119881675229644</v>
      </c>
    </row>
    <row r="383" spans="1:11" ht="60" x14ac:dyDescent="0.25">
      <c r="A383" s="16" t="s">
        <v>318</v>
      </c>
      <c r="B383" s="13" t="s">
        <v>191</v>
      </c>
      <c r="C383" s="13" t="s">
        <v>3</v>
      </c>
      <c r="D383" s="13" t="s">
        <v>7</v>
      </c>
      <c r="E383" s="13" t="s">
        <v>59</v>
      </c>
      <c r="F383" s="13"/>
      <c r="G383" s="13"/>
      <c r="H383" s="13"/>
      <c r="I383" s="3">
        <f>I384</f>
        <v>150</v>
      </c>
      <c r="J383" s="3">
        <f>J384</f>
        <v>146.5</v>
      </c>
      <c r="K383" s="3">
        <f t="shared" si="15"/>
        <v>97.666666666666671</v>
      </c>
    </row>
    <row r="384" spans="1:11" ht="45" x14ac:dyDescent="0.25">
      <c r="A384" s="16" t="s">
        <v>4</v>
      </c>
      <c r="B384" s="13" t="s">
        <v>191</v>
      </c>
      <c r="C384" s="13" t="s">
        <v>3</v>
      </c>
      <c r="D384" s="13" t="s">
        <v>7</v>
      </c>
      <c r="E384" s="13" t="s">
        <v>319</v>
      </c>
      <c r="F384" s="13" t="s">
        <v>5</v>
      </c>
      <c r="G384" s="13" t="s">
        <v>25</v>
      </c>
      <c r="H384" s="13" t="s">
        <v>7</v>
      </c>
      <c r="I384" s="3">
        <v>150</v>
      </c>
      <c r="J384" s="3">
        <v>146.5</v>
      </c>
      <c r="K384" s="3">
        <f t="shared" si="15"/>
        <v>97.666666666666671</v>
      </c>
    </row>
    <row r="385" spans="1:11" ht="45" x14ac:dyDescent="0.25">
      <c r="A385" s="16" t="s">
        <v>229</v>
      </c>
      <c r="B385" s="13" t="s">
        <v>191</v>
      </c>
      <c r="C385" s="13" t="s">
        <v>3</v>
      </c>
      <c r="D385" s="13" t="s">
        <v>24</v>
      </c>
      <c r="E385" s="13" t="s">
        <v>228</v>
      </c>
      <c r="F385" s="13"/>
      <c r="G385" s="13"/>
      <c r="H385" s="13"/>
      <c r="I385" s="3">
        <f>I386</f>
        <v>5558</v>
      </c>
      <c r="J385" s="3">
        <f>J386</f>
        <v>5404.3</v>
      </c>
      <c r="K385" s="3">
        <f t="shared" si="15"/>
        <v>97.234616768621805</v>
      </c>
    </row>
    <row r="386" spans="1:11" ht="45" x14ac:dyDescent="0.25">
      <c r="A386" s="16" t="s">
        <v>4</v>
      </c>
      <c r="B386" s="13" t="s">
        <v>191</v>
      </c>
      <c r="C386" s="13" t="s">
        <v>3</v>
      </c>
      <c r="D386" s="13" t="s">
        <v>24</v>
      </c>
      <c r="E386" s="13" t="s">
        <v>228</v>
      </c>
      <c r="F386" s="13" t="s">
        <v>5</v>
      </c>
      <c r="G386" s="13" t="s">
        <v>25</v>
      </c>
      <c r="H386" s="13" t="s">
        <v>7</v>
      </c>
      <c r="I386" s="3">
        <v>5558</v>
      </c>
      <c r="J386" s="3">
        <v>5404.3</v>
      </c>
      <c r="K386" s="3">
        <f t="shared" si="15"/>
        <v>97.234616768621805</v>
      </c>
    </row>
    <row r="387" spans="1:11" ht="60" x14ac:dyDescent="0.25">
      <c r="A387" s="16" t="s">
        <v>376</v>
      </c>
      <c r="B387" s="13" t="s">
        <v>191</v>
      </c>
      <c r="C387" s="13" t="s">
        <v>3</v>
      </c>
      <c r="D387" s="13" t="s">
        <v>21</v>
      </c>
      <c r="E387" s="13" t="s">
        <v>362</v>
      </c>
      <c r="F387" s="13"/>
      <c r="G387" s="13"/>
      <c r="H387" s="13"/>
      <c r="I387" s="3">
        <f>I388</f>
        <v>7130</v>
      </c>
      <c r="J387" s="3">
        <f>J388</f>
        <v>7004.6</v>
      </c>
      <c r="K387" s="3">
        <f t="shared" si="15"/>
        <v>98.241234221598887</v>
      </c>
    </row>
    <row r="388" spans="1:11" ht="45" x14ac:dyDescent="0.25">
      <c r="A388" s="16" t="s">
        <v>4</v>
      </c>
      <c r="B388" s="13" t="s">
        <v>191</v>
      </c>
      <c r="C388" s="13" t="s">
        <v>3</v>
      </c>
      <c r="D388" s="13" t="s">
        <v>21</v>
      </c>
      <c r="E388" s="13" t="s">
        <v>362</v>
      </c>
      <c r="F388" s="13" t="s">
        <v>5</v>
      </c>
      <c r="G388" s="13" t="s">
        <v>25</v>
      </c>
      <c r="H388" s="13" t="s">
        <v>7</v>
      </c>
      <c r="I388" s="3">
        <v>7130</v>
      </c>
      <c r="J388" s="3">
        <v>7004.6</v>
      </c>
      <c r="K388" s="3">
        <f t="shared" si="15"/>
        <v>98.241234221598887</v>
      </c>
    </row>
    <row r="389" spans="1:11" ht="30" x14ac:dyDescent="0.25">
      <c r="A389" s="16" t="s">
        <v>217</v>
      </c>
      <c r="B389" s="13" t="s">
        <v>191</v>
      </c>
      <c r="C389" s="13" t="s">
        <v>8</v>
      </c>
      <c r="D389" s="13" t="s">
        <v>54</v>
      </c>
      <c r="E389" s="13" t="s">
        <v>59</v>
      </c>
      <c r="F389" s="13"/>
      <c r="G389" s="13"/>
      <c r="H389" s="13"/>
      <c r="I389" s="3">
        <f>I390</f>
        <v>2331</v>
      </c>
      <c r="J389" s="3">
        <f>J390</f>
        <v>2331</v>
      </c>
      <c r="K389" s="3">
        <f t="shared" si="15"/>
        <v>100</v>
      </c>
    </row>
    <row r="390" spans="1:11" ht="15" x14ac:dyDescent="0.25">
      <c r="A390" s="16" t="s">
        <v>218</v>
      </c>
      <c r="B390" s="13" t="s">
        <v>191</v>
      </c>
      <c r="C390" s="13" t="s">
        <v>8</v>
      </c>
      <c r="D390" s="13" t="s">
        <v>1</v>
      </c>
      <c r="E390" s="13" t="s">
        <v>219</v>
      </c>
      <c r="F390" s="13"/>
      <c r="G390" s="13"/>
      <c r="H390" s="13"/>
      <c r="I390" s="3">
        <f>I391</f>
        <v>2331</v>
      </c>
      <c r="J390" s="3">
        <f>J391</f>
        <v>2331</v>
      </c>
      <c r="K390" s="3">
        <f t="shared" si="15"/>
        <v>100</v>
      </c>
    </row>
    <row r="391" spans="1:11" ht="30" x14ac:dyDescent="0.25">
      <c r="A391" s="16" t="s">
        <v>355</v>
      </c>
      <c r="B391" s="13" t="s">
        <v>191</v>
      </c>
      <c r="C391" s="13" t="s">
        <v>8</v>
      </c>
      <c r="D391" s="13" t="s">
        <v>1</v>
      </c>
      <c r="E391" s="13" t="s">
        <v>219</v>
      </c>
      <c r="F391" s="13" t="s">
        <v>243</v>
      </c>
      <c r="G391" s="13" t="s">
        <v>25</v>
      </c>
      <c r="H391" s="13" t="s">
        <v>25</v>
      </c>
      <c r="I391" s="3">
        <v>2331</v>
      </c>
      <c r="J391" s="3">
        <v>2331</v>
      </c>
      <c r="K391" s="3">
        <f t="shared" ref="K391:K454" si="18">J391/I391*100</f>
        <v>100</v>
      </c>
    </row>
    <row r="392" spans="1:11" ht="63" x14ac:dyDescent="0.25">
      <c r="A392" s="15" t="s">
        <v>193</v>
      </c>
      <c r="B392" s="1" t="s">
        <v>194</v>
      </c>
      <c r="C392" s="1" t="s">
        <v>2</v>
      </c>
      <c r="D392" s="1" t="s">
        <v>54</v>
      </c>
      <c r="E392" s="1" t="s">
        <v>59</v>
      </c>
      <c r="F392" s="1"/>
      <c r="G392" s="1"/>
      <c r="H392" s="1"/>
      <c r="I392" s="2">
        <f>I393+I400</f>
        <v>1689</v>
      </c>
      <c r="J392" s="2">
        <f>J393+J400</f>
        <v>1688.7</v>
      </c>
      <c r="K392" s="2">
        <f t="shared" si="18"/>
        <v>99.982238010657198</v>
      </c>
    </row>
    <row r="393" spans="1:11" ht="60" x14ac:dyDescent="0.25">
      <c r="A393" s="16" t="s">
        <v>224</v>
      </c>
      <c r="B393" s="13" t="s">
        <v>194</v>
      </c>
      <c r="C393" s="13" t="s">
        <v>3</v>
      </c>
      <c r="D393" s="13" t="s">
        <v>54</v>
      </c>
      <c r="E393" s="13" t="s">
        <v>59</v>
      </c>
      <c r="F393" s="13"/>
      <c r="G393" s="13"/>
      <c r="H393" s="13"/>
      <c r="I393" s="3">
        <f>I394+I396+I398</f>
        <v>1553.7</v>
      </c>
      <c r="J393" s="3">
        <f>J394+J396+J398</f>
        <v>1553.4</v>
      </c>
      <c r="K393" s="3">
        <f t="shared" si="18"/>
        <v>99.980691253137678</v>
      </c>
    </row>
    <row r="394" spans="1:11" ht="75" x14ac:dyDescent="0.25">
      <c r="A394" s="16" t="s">
        <v>225</v>
      </c>
      <c r="B394" s="13" t="s">
        <v>194</v>
      </c>
      <c r="C394" s="13" t="s">
        <v>3</v>
      </c>
      <c r="D394" s="13" t="s">
        <v>1</v>
      </c>
      <c r="E394" s="13" t="s">
        <v>195</v>
      </c>
      <c r="F394" s="13"/>
      <c r="G394" s="13"/>
      <c r="H394" s="13"/>
      <c r="I394" s="3">
        <f>I395</f>
        <v>1100</v>
      </c>
      <c r="J394" s="3">
        <f>J395</f>
        <v>1099.7</v>
      </c>
      <c r="K394" s="3">
        <f t="shared" si="18"/>
        <v>99.972727272727283</v>
      </c>
    </row>
    <row r="395" spans="1:11" ht="45" x14ac:dyDescent="0.25">
      <c r="A395" s="16" t="s">
        <v>4</v>
      </c>
      <c r="B395" s="13" t="s">
        <v>194</v>
      </c>
      <c r="C395" s="13" t="s">
        <v>3</v>
      </c>
      <c r="D395" s="13" t="s">
        <v>1</v>
      </c>
      <c r="E395" s="13" t="s">
        <v>195</v>
      </c>
      <c r="F395" s="13" t="s">
        <v>5</v>
      </c>
      <c r="G395" s="13" t="s">
        <v>1</v>
      </c>
      <c r="H395" s="13" t="s">
        <v>29</v>
      </c>
      <c r="I395" s="3">
        <v>1100</v>
      </c>
      <c r="J395" s="3">
        <v>1099.7</v>
      </c>
      <c r="K395" s="3">
        <f t="shared" si="18"/>
        <v>99.972727272727283</v>
      </c>
    </row>
    <row r="396" spans="1:11" ht="45" x14ac:dyDescent="0.25">
      <c r="A396" s="16" t="s">
        <v>237</v>
      </c>
      <c r="B396" s="13" t="s">
        <v>194</v>
      </c>
      <c r="C396" s="13" t="s">
        <v>3</v>
      </c>
      <c r="D396" s="13" t="s">
        <v>7</v>
      </c>
      <c r="E396" s="13" t="s">
        <v>234</v>
      </c>
      <c r="F396" s="13"/>
      <c r="G396" s="13"/>
      <c r="H396" s="13"/>
      <c r="I396" s="3">
        <f>I397</f>
        <v>360</v>
      </c>
      <c r="J396" s="3">
        <f>J397</f>
        <v>360</v>
      </c>
      <c r="K396" s="3">
        <f t="shared" si="18"/>
        <v>100</v>
      </c>
    </row>
    <row r="397" spans="1:11" ht="45" x14ac:dyDescent="0.25">
      <c r="A397" s="16" t="s">
        <v>4</v>
      </c>
      <c r="B397" s="13" t="s">
        <v>194</v>
      </c>
      <c r="C397" s="13" t="s">
        <v>3</v>
      </c>
      <c r="D397" s="13" t="s">
        <v>7</v>
      </c>
      <c r="E397" s="13" t="s">
        <v>234</v>
      </c>
      <c r="F397" s="13" t="s">
        <v>5</v>
      </c>
      <c r="G397" s="13" t="s">
        <v>1</v>
      </c>
      <c r="H397" s="13" t="s">
        <v>29</v>
      </c>
      <c r="I397" s="3">
        <v>360</v>
      </c>
      <c r="J397" s="3">
        <v>360</v>
      </c>
      <c r="K397" s="3">
        <f t="shared" si="18"/>
        <v>100</v>
      </c>
    </row>
    <row r="398" spans="1:11" ht="30" x14ac:dyDescent="0.25">
      <c r="A398" s="16" t="s">
        <v>431</v>
      </c>
      <c r="B398" s="13" t="s">
        <v>194</v>
      </c>
      <c r="C398" s="13" t="s">
        <v>3</v>
      </c>
      <c r="D398" s="13" t="s">
        <v>7</v>
      </c>
      <c r="E398" s="13" t="s">
        <v>450</v>
      </c>
      <c r="F398" s="13"/>
      <c r="G398" s="13"/>
      <c r="H398" s="13"/>
      <c r="I398" s="3">
        <f>I399</f>
        <v>93.7</v>
      </c>
      <c r="J398" s="3">
        <f>J399</f>
        <v>93.7</v>
      </c>
      <c r="K398" s="3">
        <f t="shared" si="18"/>
        <v>100</v>
      </c>
    </row>
    <row r="399" spans="1:11" ht="45" x14ac:dyDescent="0.25">
      <c r="A399" s="16" t="s">
        <v>4</v>
      </c>
      <c r="B399" s="13" t="s">
        <v>194</v>
      </c>
      <c r="C399" s="13" t="s">
        <v>3</v>
      </c>
      <c r="D399" s="13" t="s">
        <v>7</v>
      </c>
      <c r="E399" s="13" t="s">
        <v>450</v>
      </c>
      <c r="F399" s="13" t="s">
        <v>5</v>
      </c>
      <c r="G399" s="13" t="s">
        <v>1</v>
      </c>
      <c r="H399" s="13" t="s">
        <v>29</v>
      </c>
      <c r="I399" s="3">
        <v>93.7</v>
      </c>
      <c r="J399" s="3">
        <v>93.7</v>
      </c>
      <c r="K399" s="3">
        <f t="shared" si="18"/>
        <v>100</v>
      </c>
    </row>
    <row r="400" spans="1:11" ht="75" x14ac:dyDescent="0.25">
      <c r="A400" s="16" t="s">
        <v>216</v>
      </c>
      <c r="B400" s="13" t="s">
        <v>194</v>
      </c>
      <c r="C400" s="13" t="s">
        <v>8</v>
      </c>
      <c r="D400" s="13" t="s">
        <v>54</v>
      </c>
      <c r="E400" s="13" t="s">
        <v>59</v>
      </c>
      <c r="F400" s="13"/>
      <c r="G400" s="13"/>
      <c r="H400" s="13"/>
      <c r="I400" s="3">
        <f>I401</f>
        <v>135.30000000000001</v>
      </c>
      <c r="J400" s="3">
        <f>J401</f>
        <v>135.30000000000001</v>
      </c>
      <c r="K400" s="3">
        <f t="shared" si="18"/>
        <v>100</v>
      </c>
    </row>
    <row r="401" spans="1:11" ht="165" x14ac:dyDescent="0.25">
      <c r="A401" s="16" t="s">
        <v>356</v>
      </c>
      <c r="B401" s="13" t="s">
        <v>194</v>
      </c>
      <c r="C401" s="13" t="s">
        <v>8</v>
      </c>
      <c r="D401" s="13" t="s">
        <v>1</v>
      </c>
      <c r="E401" s="13" t="s">
        <v>357</v>
      </c>
      <c r="F401" s="13"/>
      <c r="G401" s="13"/>
      <c r="H401" s="13"/>
      <c r="I401" s="3">
        <f>I402</f>
        <v>135.30000000000001</v>
      </c>
      <c r="J401" s="3">
        <f>J402</f>
        <v>135.30000000000001</v>
      </c>
      <c r="K401" s="3">
        <f t="shared" si="18"/>
        <v>100</v>
      </c>
    </row>
    <row r="402" spans="1:11" ht="45" x14ac:dyDescent="0.25">
      <c r="A402" s="16" t="s">
        <v>4</v>
      </c>
      <c r="B402" s="13" t="s">
        <v>194</v>
      </c>
      <c r="C402" s="13" t="s">
        <v>8</v>
      </c>
      <c r="D402" s="13" t="s">
        <v>1</v>
      </c>
      <c r="E402" s="13" t="s">
        <v>357</v>
      </c>
      <c r="F402" s="13" t="s">
        <v>5</v>
      </c>
      <c r="G402" s="13" t="s">
        <v>1</v>
      </c>
      <c r="H402" s="13" t="s">
        <v>29</v>
      </c>
      <c r="I402" s="3">
        <v>135.30000000000001</v>
      </c>
      <c r="J402" s="3">
        <v>135.30000000000001</v>
      </c>
      <c r="K402" s="3">
        <f t="shared" si="18"/>
        <v>100</v>
      </c>
    </row>
    <row r="403" spans="1:11" ht="53.25" customHeight="1" x14ac:dyDescent="0.25">
      <c r="A403" s="15" t="s">
        <v>200</v>
      </c>
      <c r="B403" s="1" t="s">
        <v>203</v>
      </c>
      <c r="C403" s="1" t="s">
        <v>2</v>
      </c>
      <c r="D403" s="1" t="s">
        <v>54</v>
      </c>
      <c r="E403" s="1" t="s">
        <v>59</v>
      </c>
      <c r="F403" s="1"/>
      <c r="G403" s="1"/>
      <c r="H403" s="1"/>
      <c r="I403" s="2">
        <f t="shared" ref="I403:J405" si="19">I404</f>
        <v>1135.9000000000001</v>
      </c>
      <c r="J403" s="2">
        <f t="shared" si="19"/>
        <v>1135.9000000000001</v>
      </c>
      <c r="K403" s="2">
        <f t="shared" si="18"/>
        <v>100</v>
      </c>
    </row>
    <row r="404" spans="1:11" ht="75" x14ac:dyDescent="0.25">
      <c r="A404" s="16" t="s">
        <v>201</v>
      </c>
      <c r="B404" s="13" t="s">
        <v>203</v>
      </c>
      <c r="C404" s="13" t="s">
        <v>3</v>
      </c>
      <c r="D404" s="13" t="s">
        <v>54</v>
      </c>
      <c r="E404" s="13" t="s">
        <v>59</v>
      </c>
      <c r="F404" s="13"/>
      <c r="G404" s="13"/>
      <c r="H404" s="13"/>
      <c r="I404" s="3">
        <f t="shared" si="19"/>
        <v>1135.9000000000001</v>
      </c>
      <c r="J404" s="3">
        <f t="shared" si="19"/>
        <v>1135.9000000000001</v>
      </c>
      <c r="K404" s="3">
        <f t="shared" si="18"/>
        <v>100</v>
      </c>
    </row>
    <row r="405" spans="1:11" ht="60" x14ac:dyDescent="0.25">
      <c r="A405" s="16" t="s">
        <v>202</v>
      </c>
      <c r="B405" s="13" t="s">
        <v>203</v>
      </c>
      <c r="C405" s="13" t="s">
        <v>3</v>
      </c>
      <c r="D405" s="13" t="s">
        <v>1</v>
      </c>
      <c r="E405" s="13" t="s">
        <v>204</v>
      </c>
      <c r="F405" s="13"/>
      <c r="G405" s="13"/>
      <c r="H405" s="13"/>
      <c r="I405" s="3">
        <f t="shared" si="19"/>
        <v>1135.9000000000001</v>
      </c>
      <c r="J405" s="3">
        <f t="shared" si="19"/>
        <v>1135.9000000000001</v>
      </c>
      <c r="K405" s="3">
        <f t="shared" si="18"/>
        <v>100</v>
      </c>
    </row>
    <row r="406" spans="1:11" ht="30" x14ac:dyDescent="0.25">
      <c r="A406" s="17" t="s">
        <v>239</v>
      </c>
      <c r="B406" s="13" t="s">
        <v>203</v>
      </c>
      <c r="C406" s="13" t="s">
        <v>3</v>
      </c>
      <c r="D406" s="13" t="s">
        <v>1</v>
      </c>
      <c r="E406" s="13" t="s">
        <v>418</v>
      </c>
      <c r="F406" s="13" t="s">
        <v>240</v>
      </c>
      <c r="G406" s="13" t="s">
        <v>20</v>
      </c>
      <c r="H406" s="13" t="s">
        <v>24</v>
      </c>
      <c r="I406" s="3">
        <v>1135.9000000000001</v>
      </c>
      <c r="J406" s="3">
        <v>1135.9000000000001</v>
      </c>
      <c r="K406" s="3">
        <f t="shared" si="18"/>
        <v>100</v>
      </c>
    </row>
    <row r="407" spans="1:11" ht="94.5" x14ac:dyDescent="0.25">
      <c r="A407" s="15" t="s">
        <v>209</v>
      </c>
      <c r="B407" s="1" t="s">
        <v>210</v>
      </c>
      <c r="C407" s="1" t="s">
        <v>2</v>
      </c>
      <c r="D407" s="1" t="s">
        <v>54</v>
      </c>
      <c r="E407" s="1" t="s">
        <v>59</v>
      </c>
      <c r="F407" s="1"/>
      <c r="G407" s="1"/>
      <c r="H407" s="1"/>
      <c r="I407" s="2">
        <f>I408</f>
        <v>30</v>
      </c>
      <c r="J407" s="2">
        <f>J408</f>
        <v>30</v>
      </c>
      <c r="K407" s="2">
        <f t="shared" si="18"/>
        <v>100</v>
      </c>
    </row>
    <row r="408" spans="1:11" ht="75" x14ac:dyDescent="0.25">
      <c r="A408" s="16" t="s">
        <v>253</v>
      </c>
      <c r="B408" s="13" t="s">
        <v>210</v>
      </c>
      <c r="C408" s="13" t="s">
        <v>3</v>
      </c>
      <c r="D408" s="13" t="s">
        <v>7</v>
      </c>
      <c r="E408" s="13" t="s">
        <v>211</v>
      </c>
      <c r="F408" s="13"/>
      <c r="G408" s="13"/>
      <c r="H408" s="13"/>
      <c r="I408" s="3">
        <f>I409</f>
        <v>30</v>
      </c>
      <c r="J408" s="3">
        <f>J409</f>
        <v>30</v>
      </c>
      <c r="K408" s="3">
        <f t="shared" si="18"/>
        <v>100</v>
      </c>
    </row>
    <row r="409" spans="1:11" ht="45" x14ac:dyDescent="0.25">
      <c r="A409" s="16" t="s">
        <v>4</v>
      </c>
      <c r="B409" s="13" t="s">
        <v>210</v>
      </c>
      <c r="C409" s="13" t="s">
        <v>3</v>
      </c>
      <c r="D409" s="13" t="s">
        <v>7</v>
      </c>
      <c r="E409" s="13" t="s">
        <v>211</v>
      </c>
      <c r="F409" s="13" t="s">
        <v>5</v>
      </c>
      <c r="G409" s="13" t="s">
        <v>24</v>
      </c>
      <c r="H409" s="13" t="s">
        <v>31</v>
      </c>
      <c r="I409" s="3">
        <v>30</v>
      </c>
      <c r="J409" s="3">
        <v>30</v>
      </c>
      <c r="K409" s="3">
        <f t="shared" si="18"/>
        <v>100</v>
      </c>
    </row>
    <row r="410" spans="1:11" ht="63" x14ac:dyDescent="0.25">
      <c r="A410" s="15" t="s">
        <v>223</v>
      </c>
      <c r="B410" s="1" t="s">
        <v>212</v>
      </c>
      <c r="C410" s="1" t="s">
        <v>2</v>
      </c>
      <c r="D410" s="1" t="s">
        <v>54</v>
      </c>
      <c r="E410" s="1" t="s">
        <v>59</v>
      </c>
      <c r="F410" s="1"/>
      <c r="G410" s="1"/>
      <c r="H410" s="1"/>
      <c r="I410" s="2">
        <f>I411+I414+I418+I424</f>
        <v>4533.3</v>
      </c>
      <c r="J410" s="2">
        <f>J411+J414+J418+J424</f>
        <v>3372.8999999999996</v>
      </c>
      <c r="K410" s="2">
        <f t="shared" si="18"/>
        <v>74.402752961418827</v>
      </c>
    </row>
    <row r="411" spans="1:11" ht="45" x14ac:dyDescent="0.25">
      <c r="A411" s="16" t="s">
        <v>214</v>
      </c>
      <c r="B411" s="13" t="s">
        <v>212</v>
      </c>
      <c r="C411" s="13" t="s">
        <v>3</v>
      </c>
      <c r="D411" s="13" t="s">
        <v>54</v>
      </c>
      <c r="E411" s="13" t="s">
        <v>59</v>
      </c>
      <c r="F411" s="13"/>
      <c r="G411" s="13"/>
      <c r="H411" s="13"/>
      <c r="I411" s="3">
        <f>I412</f>
        <v>500</v>
      </c>
      <c r="J411" s="3">
        <f>J412</f>
        <v>431.1</v>
      </c>
      <c r="K411" s="3">
        <f t="shared" si="18"/>
        <v>86.220000000000013</v>
      </c>
    </row>
    <row r="412" spans="1:11" ht="30" x14ac:dyDescent="0.25">
      <c r="A412" s="16" t="s">
        <v>215</v>
      </c>
      <c r="B412" s="13" t="s">
        <v>212</v>
      </c>
      <c r="C412" s="13" t="s">
        <v>3</v>
      </c>
      <c r="D412" s="13" t="s">
        <v>1</v>
      </c>
      <c r="E412" s="13" t="s">
        <v>213</v>
      </c>
      <c r="F412" s="13"/>
      <c r="G412" s="13"/>
      <c r="H412" s="13"/>
      <c r="I412" s="3">
        <f>I413</f>
        <v>500</v>
      </c>
      <c r="J412" s="3">
        <f>J413</f>
        <v>431.1</v>
      </c>
      <c r="K412" s="3">
        <f t="shared" si="18"/>
        <v>86.220000000000013</v>
      </c>
    </row>
    <row r="413" spans="1:11" ht="45" x14ac:dyDescent="0.25">
      <c r="A413" s="16" t="s">
        <v>4</v>
      </c>
      <c r="B413" s="13" t="s">
        <v>212</v>
      </c>
      <c r="C413" s="13" t="s">
        <v>3</v>
      </c>
      <c r="D413" s="13" t="s">
        <v>1</v>
      </c>
      <c r="E413" s="13" t="s">
        <v>213</v>
      </c>
      <c r="F413" s="13" t="s">
        <v>5</v>
      </c>
      <c r="G413" s="13" t="s">
        <v>25</v>
      </c>
      <c r="H413" s="13" t="s">
        <v>24</v>
      </c>
      <c r="I413" s="3">
        <v>500</v>
      </c>
      <c r="J413" s="3">
        <v>431.1</v>
      </c>
      <c r="K413" s="3">
        <f t="shared" si="18"/>
        <v>86.220000000000013</v>
      </c>
    </row>
    <row r="414" spans="1:11" ht="45" x14ac:dyDescent="0.25">
      <c r="A414" s="16" t="s">
        <v>298</v>
      </c>
      <c r="B414" s="13" t="s">
        <v>212</v>
      </c>
      <c r="C414" s="13" t="s">
        <v>9</v>
      </c>
      <c r="D414" s="13" t="s">
        <v>54</v>
      </c>
      <c r="E414" s="13" t="s">
        <v>59</v>
      </c>
      <c r="F414" s="13"/>
      <c r="G414" s="13"/>
      <c r="H414" s="13"/>
      <c r="I414" s="3">
        <f>I415</f>
        <v>576.29999999999995</v>
      </c>
      <c r="J414" s="3">
        <f>J415</f>
        <v>190</v>
      </c>
      <c r="K414" s="3">
        <f t="shared" si="18"/>
        <v>32.968939788304709</v>
      </c>
    </row>
    <row r="415" spans="1:11" ht="90" x14ac:dyDescent="0.25">
      <c r="A415" s="16" t="s">
        <v>299</v>
      </c>
      <c r="B415" s="13" t="s">
        <v>212</v>
      </c>
      <c r="C415" s="13" t="s">
        <v>9</v>
      </c>
      <c r="D415" s="13" t="s">
        <v>1</v>
      </c>
      <c r="E415" s="13" t="s">
        <v>300</v>
      </c>
      <c r="F415" s="13"/>
      <c r="G415" s="13"/>
      <c r="H415" s="13"/>
      <c r="I415" s="3">
        <f>I416+I417</f>
        <v>576.29999999999995</v>
      </c>
      <c r="J415" s="3">
        <f>J416+J417</f>
        <v>190</v>
      </c>
      <c r="K415" s="3">
        <f t="shared" si="18"/>
        <v>32.968939788304709</v>
      </c>
    </row>
    <row r="416" spans="1:11" ht="45" x14ac:dyDescent="0.25">
      <c r="A416" s="16" t="s">
        <v>4</v>
      </c>
      <c r="B416" s="13" t="s">
        <v>212</v>
      </c>
      <c r="C416" s="13" t="s">
        <v>9</v>
      </c>
      <c r="D416" s="13" t="s">
        <v>1</v>
      </c>
      <c r="E416" s="13" t="s">
        <v>300</v>
      </c>
      <c r="F416" s="13" t="s">
        <v>5</v>
      </c>
      <c r="G416" s="13" t="s">
        <v>25</v>
      </c>
      <c r="H416" s="13" t="s">
        <v>24</v>
      </c>
      <c r="I416" s="3">
        <v>486.3</v>
      </c>
      <c r="J416" s="3">
        <v>100</v>
      </c>
      <c r="K416" s="3">
        <f t="shared" si="18"/>
        <v>20.563438206868188</v>
      </c>
    </row>
    <row r="417" spans="1:11" ht="60" x14ac:dyDescent="0.25">
      <c r="A417" s="16" t="s">
        <v>242</v>
      </c>
      <c r="B417" s="13" t="s">
        <v>212</v>
      </c>
      <c r="C417" s="13" t="s">
        <v>9</v>
      </c>
      <c r="D417" s="13" t="s">
        <v>1</v>
      </c>
      <c r="E417" s="13" t="s">
        <v>300</v>
      </c>
      <c r="F417" s="13" t="s">
        <v>241</v>
      </c>
      <c r="G417" s="13" t="s">
        <v>25</v>
      </c>
      <c r="H417" s="13" t="s">
        <v>24</v>
      </c>
      <c r="I417" s="3">
        <v>90</v>
      </c>
      <c r="J417" s="3">
        <v>90</v>
      </c>
      <c r="K417" s="3">
        <f t="shared" si="18"/>
        <v>100</v>
      </c>
    </row>
    <row r="418" spans="1:11" ht="45" x14ac:dyDescent="0.25">
      <c r="A418" s="16" t="s">
        <v>66</v>
      </c>
      <c r="B418" s="13" t="s">
        <v>212</v>
      </c>
      <c r="C418" s="13" t="s">
        <v>17</v>
      </c>
      <c r="D418" s="13" t="s">
        <v>54</v>
      </c>
      <c r="E418" s="13" t="s">
        <v>59</v>
      </c>
      <c r="F418" s="13"/>
      <c r="G418" s="13"/>
      <c r="H418" s="13"/>
      <c r="I418" s="3">
        <f>I419</f>
        <v>2899.5</v>
      </c>
      <c r="J418" s="3">
        <f>J419</f>
        <v>2655.6</v>
      </c>
      <c r="K418" s="3">
        <f t="shared" si="18"/>
        <v>91.588204862907389</v>
      </c>
    </row>
    <row r="419" spans="1:11" ht="30" x14ac:dyDescent="0.25">
      <c r="A419" s="16" t="s">
        <v>142</v>
      </c>
      <c r="B419" s="13" t="s">
        <v>212</v>
      </c>
      <c r="C419" s="13" t="s">
        <v>17</v>
      </c>
      <c r="D419" s="13" t="s">
        <v>1</v>
      </c>
      <c r="E419" s="13" t="s">
        <v>59</v>
      </c>
      <c r="F419" s="13"/>
      <c r="G419" s="13"/>
      <c r="H419" s="13"/>
      <c r="I419" s="3">
        <f>I420</f>
        <v>2899.5</v>
      </c>
      <c r="J419" s="3">
        <f>J420</f>
        <v>2655.6</v>
      </c>
      <c r="K419" s="3">
        <f t="shared" si="18"/>
        <v>91.588204862907389</v>
      </c>
    </row>
    <row r="420" spans="1:11" ht="45" x14ac:dyDescent="0.25">
      <c r="A420" s="16" t="s">
        <v>56</v>
      </c>
      <c r="B420" s="13" t="s">
        <v>212</v>
      </c>
      <c r="C420" s="13" t="s">
        <v>17</v>
      </c>
      <c r="D420" s="13" t="s">
        <v>1</v>
      </c>
      <c r="E420" s="13" t="s">
        <v>57</v>
      </c>
      <c r="F420" s="13"/>
      <c r="G420" s="13"/>
      <c r="H420" s="13"/>
      <c r="I420" s="3">
        <f>SUM(I421:I423)</f>
        <v>2899.5</v>
      </c>
      <c r="J420" s="3">
        <f>SUM(J421:J423)</f>
        <v>2655.6</v>
      </c>
      <c r="K420" s="3">
        <f t="shared" si="18"/>
        <v>91.588204862907389</v>
      </c>
    </row>
    <row r="421" spans="1:11" ht="120" x14ac:dyDescent="0.25">
      <c r="A421" s="17" t="s">
        <v>244</v>
      </c>
      <c r="B421" s="13" t="s">
        <v>212</v>
      </c>
      <c r="C421" s="13" t="s">
        <v>17</v>
      </c>
      <c r="D421" s="13" t="s">
        <v>1</v>
      </c>
      <c r="E421" s="13" t="s">
        <v>57</v>
      </c>
      <c r="F421" s="13" t="s">
        <v>245</v>
      </c>
      <c r="G421" s="13" t="s">
        <v>25</v>
      </c>
      <c r="H421" s="13" t="s">
        <v>24</v>
      </c>
      <c r="I421" s="3">
        <v>1906.6</v>
      </c>
      <c r="J421" s="3">
        <v>1906.5</v>
      </c>
      <c r="K421" s="3">
        <f t="shared" si="18"/>
        <v>99.994755061365794</v>
      </c>
    </row>
    <row r="422" spans="1:11" ht="45" x14ac:dyDescent="0.25">
      <c r="A422" s="17" t="s">
        <v>4</v>
      </c>
      <c r="B422" s="13" t="s">
        <v>212</v>
      </c>
      <c r="C422" s="13" t="s">
        <v>17</v>
      </c>
      <c r="D422" s="13" t="s">
        <v>1</v>
      </c>
      <c r="E422" s="13" t="s">
        <v>57</v>
      </c>
      <c r="F422" s="13" t="s">
        <v>5</v>
      </c>
      <c r="G422" s="13" t="s">
        <v>25</v>
      </c>
      <c r="H422" s="13" t="s">
        <v>24</v>
      </c>
      <c r="I422" s="3">
        <v>989.4</v>
      </c>
      <c r="J422" s="3">
        <v>749.1</v>
      </c>
      <c r="K422" s="3">
        <f t="shared" si="18"/>
        <v>75.712553062462106</v>
      </c>
    </row>
    <row r="423" spans="1:11" ht="15" x14ac:dyDescent="0.25">
      <c r="A423" s="17" t="s">
        <v>6</v>
      </c>
      <c r="B423" s="13" t="s">
        <v>212</v>
      </c>
      <c r="C423" s="13" t="s">
        <v>17</v>
      </c>
      <c r="D423" s="13" t="s">
        <v>1</v>
      </c>
      <c r="E423" s="13" t="s">
        <v>57</v>
      </c>
      <c r="F423" s="13" t="s">
        <v>243</v>
      </c>
      <c r="G423" s="13" t="s">
        <v>25</v>
      </c>
      <c r="H423" s="13" t="s">
        <v>24</v>
      </c>
      <c r="I423" s="3">
        <v>3.5</v>
      </c>
      <c r="J423" s="3">
        <v>0</v>
      </c>
      <c r="K423" s="3">
        <f t="shared" si="18"/>
        <v>0</v>
      </c>
    </row>
    <row r="424" spans="1:11" ht="30" x14ac:dyDescent="0.25">
      <c r="A424" s="17" t="s">
        <v>414</v>
      </c>
      <c r="B424" s="13" t="s">
        <v>212</v>
      </c>
      <c r="C424" s="13" t="s">
        <v>18</v>
      </c>
      <c r="D424" s="13" t="s">
        <v>54</v>
      </c>
      <c r="E424" s="13" t="s">
        <v>59</v>
      </c>
      <c r="F424" s="13"/>
      <c r="G424" s="13"/>
      <c r="H424" s="13"/>
      <c r="I424" s="3">
        <f>I425+I427+I429+I431</f>
        <v>557.5</v>
      </c>
      <c r="J424" s="3">
        <f>J425+J427+J429+J431</f>
        <v>96.2</v>
      </c>
      <c r="K424" s="3">
        <f t="shared" si="18"/>
        <v>17.255605381165921</v>
      </c>
    </row>
    <row r="425" spans="1:11" ht="15" x14ac:dyDescent="0.25">
      <c r="A425" s="17" t="s">
        <v>364</v>
      </c>
      <c r="B425" s="13" t="s">
        <v>212</v>
      </c>
      <c r="C425" s="13" t="s">
        <v>18</v>
      </c>
      <c r="D425" s="13" t="s">
        <v>1</v>
      </c>
      <c r="E425" s="13" t="s">
        <v>386</v>
      </c>
      <c r="F425" s="13"/>
      <c r="G425" s="13"/>
      <c r="H425" s="13"/>
      <c r="I425" s="3">
        <f>I426</f>
        <v>100</v>
      </c>
      <c r="J425" s="3">
        <f>J426</f>
        <v>0</v>
      </c>
      <c r="K425" s="3">
        <f t="shared" si="18"/>
        <v>0</v>
      </c>
    </row>
    <row r="426" spans="1:11" ht="45" x14ac:dyDescent="0.25">
      <c r="A426" s="16" t="s">
        <v>4</v>
      </c>
      <c r="B426" s="13" t="s">
        <v>212</v>
      </c>
      <c r="C426" s="13" t="s">
        <v>18</v>
      </c>
      <c r="D426" s="13" t="s">
        <v>1</v>
      </c>
      <c r="E426" s="13" t="s">
        <v>386</v>
      </c>
      <c r="F426" s="13" t="s">
        <v>5</v>
      </c>
      <c r="G426" s="13" t="s">
        <v>25</v>
      </c>
      <c r="H426" s="13" t="s">
        <v>24</v>
      </c>
      <c r="I426" s="3">
        <v>100</v>
      </c>
      <c r="J426" s="3">
        <v>0</v>
      </c>
      <c r="K426" s="3">
        <f t="shared" si="18"/>
        <v>0</v>
      </c>
    </row>
    <row r="427" spans="1:11" ht="30" x14ac:dyDescent="0.25">
      <c r="A427" s="17" t="s">
        <v>363</v>
      </c>
      <c r="B427" s="13" t="s">
        <v>212</v>
      </c>
      <c r="C427" s="13" t="s">
        <v>18</v>
      </c>
      <c r="D427" s="13" t="s">
        <v>7</v>
      </c>
      <c r="E427" s="13" t="s">
        <v>387</v>
      </c>
      <c r="F427" s="13"/>
      <c r="G427" s="13"/>
      <c r="H427" s="13"/>
      <c r="I427" s="3">
        <f>I428</f>
        <v>150</v>
      </c>
      <c r="J427" s="3">
        <f>J428</f>
        <v>96.2</v>
      </c>
      <c r="K427" s="3">
        <f t="shared" si="18"/>
        <v>64.133333333333326</v>
      </c>
    </row>
    <row r="428" spans="1:11" ht="45" x14ac:dyDescent="0.25">
      <c r="A428" s="16" t="s">
        <v>4</v>
      </c>
      <c r="B428" s="13" t="s">
        <v>212</v>
      </c>
      <c r="C428" s="13" t="s">
        <v>18</v>
      </c>
      <c r="D428" s="13" t="s">
        <v>7</v>
      </c>
      <c r="E428" s="13" t="s">
        <v>387</v>
      </c>
      <c r="F428" s="13" t="s">
        <v>5</v>
      </c>
      <c r="G428" s="13" t="s">
        <v>25</v>
      </c>
      <c r="H428" s="13" t="s">
        <v>24</v>
      </c>
      <c r="I428" s="3">
        <v>150</v>
      </c>
      <c r="J428" s="3">
        <v>96.2</v>
      </c>
      <c r="K428" s="3">
        <f t="shared" si="18"/>
        <v>64.133333333333326</v>
      </c>
    </row>
    <row r="429" spans="1:11" ht="30" x14ac:dyDescent="0.25">
      <c r="A429" s="17" t="s">
        <v>365</v>
      </c>
      <c r="B429" s="13" t="s">
        <v>212</v>
      </c>
      <c r="C429" s="13" t="s">
        <v>18</v>
      </c>
      <c r="D429" s="13" t="s">
        <v>24</v>
      </c>
      <c r="E429" s="13" t="s">
        <v>321</v>
      </c>
      <c r="F429" s="13"/>
      <c r="G429" s="13"/>
      <c r="H429" s="13"/>
      <c r="I429" s="3">
        <f>I430</f>
        <v>150</v>
      </c>
      <c r="J429" s="3">
        <f>J430</f>
        <v>0</v>
      </c>
      <c r="K429" s="3">
        <f t="shared" si="18"/>
        <v>0</v>
      </c>
    </row>
    <row r="430" spans="1:11" ht="45" x14ac:dyDescent="0.25">
      <c r="A430" s="16" t="s">
        <v>4</v>
      </c>
      <c r="B430" s="13" t="s">
        <v>212</v>
      </c>
      <c r="C430" s="13" t="s">
        <v>18</v>
      </c>
      <c r="D430" s="13" t="s">
        <v>24</v>
      </c>
      <c r="E430" s="13" t="s">
        <v>321</v>
      </c>
      <c r="F430" s="13" t="s">
        <v>5</v>
      </c>
      <c r="G430" s="13" t="s">
        <v>25</v>
      </c>
      <c r="H430" s="13" t="s">
        <v>24</v>
      </c>
      <c r="I430" s="3">
        <v>150</v>
      </c>
      <c r="J430" s="3">
        <v>0</v>
      </c>
      <c r="K430" s="3">
        <f t="shared" si="18"/>
        <v>0</v>
      </c>
    </row>
    <row r="431" spans="1:11" ht="30" x14ac:dyDescent="0.25">
      <c r="A431" s="17" t="s">
        <v>366</v>
      </c>
      <c r="B431" s="13" t="s">
        <v>212</v>
      </c>
      <c r="C431" s="13" t="s">
        <v>18</v>
      </c>
      <c r="D431" s="13" t="s">
        <v>21</v>
      </c>
      <c r="E431" s="13" t="s">
        <v>388</v>
      </c>
      <c r="F431" s="13"/>
      <c r="G431" s="13"/>
      <c r="H431" s="13"/>
      <c r="I431" s="3">
        <f>I432</f>
        <v>157.5</v>
      </c>
      <c r="J431" s="3">
        <f>J432</f>
        <v>0</v>
      </c>
      <c r="K431" s="3">
        <f t="shared" si="18"/>
        <v>0</v>
      </c>
    </row>
    <row r="432" spans="1:11" ht="45" x14ac:dyDescent="0.25">
      <c r="A432" s="16" t="s">
        <v>4</v>
      </c>
      <c r="B432" s="13" t="s">
        <v>212</v>
      </c>
      <c r="C432" s="13" t="s">
        <v>18</v>
      </c>
      <c r="D432" s="13" t="s">
        <v>21</v>
      </c>
      <c r="E432" s="13" t="s">
        <v>388</v>
      </c>
      <c r="F432" s="13" t="s">
        <v>5</v>
      </c>
      <c r="G432" s="13" t="s">
        <v>25</v>
      </c>
      <c r="H432" s="13" t="s">
        <v>24</v>
      </c>
      <c r="I432" s="3">
        <v>157.5</v>
      </c>
      <c r="J432" s="3">
        <v>0</v>
      </c>
      <c r="K432" s="3">
        <f t="shared" si="18"/>
        <v>0</v>
      </c>
    </row>
    <row r="433" spans="1:11" ht="78.75" x14ac:dyDescent="0.25">
      <c r="A433" s="15" t="s">
        <v>303</v>
      </c>
      <c r="B433" s="1" t="s">
        <v>295</v>
      </c>
      <c r="C433" s="1" t="s">
        <v>2</v>
      </c>
      <c r="D433" s="1" t="s">
        <v>54</v>
      </c>
      <c r="E433" s="1" t="s">
        <v>59</v>
      </c>
      <c r="F433" s="1"/>
      <c r="G433" s="1"/>
      <c r="H433" s="1"/>
      <c r="I433" s="2">
        <f>I434+I437</f>
        <v>5833.8</v>
      </c>
      <c r="J433" s="2">
        <f>J434+J437</f>
        <v>5578.3</v>
      </c>
      <c r="K433" s="2">
        <f t="shared" si="18"/>
        <v>95.620350371970247</v>
      </c>
    </row>
    <row r="434" spans="1:11" ht="45" x14ac:dyDescent="0.25">
      <c r="A434" s="16" t="s">
        <v>297</v>
      </c>
      <c r="B434" s="13" t="s">
        <v>295</v>
      </c>
      <c r="C434" s="13" t="s">
        <v>3</v>
      </c>
      <c r="D434" s="13" t="s">
        <v>54</v>
      </c>
      <c r="E434" s="13" t="s">
        <v>59</v>
      </c>
      <c r="F434" s="13"/>
      <c r="G434" s="13"/>
      <c r="H434" s="13"/>
      <c r="I434" s="3">
        <f>I435</f>
        <v>713.6</v>
      </c>
      <c r="J434" s="3">
        <f>J435</f>
        <v>713.6</v>
      </c>
      <c r="K434" s="3">
        <f t="shared" si="18"/>
        <v>100</v>
      </c>
    </row>
    <row r="435" spans="1:11" ht="45" x14ac:dyDescent="0.25">
      <c r="A435" s="16" t="s">
        <v>296</v>
      </c>
      <c r="B435" s="13" t="s">
        <v>295</v>
      </c>
      <c r="C435" s="13" t="s">
        <v>3</v>
      </c>
      <c r="D435" s="13" t="s">
        <v>1</v>
      </c>
      <c r="E435" s="13" t="s">
        <v>59</v>
      </c>
      <c r="F435" s="13"/>
      <c r="G435" s="13"/>
      <c r="H435" s="13"/>
      <c r="I435" s="3">
        <f>I436</f>
        <v>713.6</v>
      </c>
      <c r="J435" s="3">
        <f>J436</f>
        <v>713.6</v>
      </c>
      <c r="K435" s="3">
        <f t="shared" si="18"/>
        <v>100</v>
      </c>
    </row>
    <row r="436" spans="1:11" ht="45" x14ac:dyDescent="0.25">
      <c r="A436" s="16" t="s">
        <v>4</v>
      </c>
      <c r="B436" s="13" t="s">
        <v>295</v>
      </c>
      <c r="C436" s="13" t="s">
        <v>3</v>
      </c>
      <c r="D436" s="13" t="s">
        <v>1</v>
      </c>
      <c r="E436" s="13" t="s">
        <v>304</v>
      </c>
      <c r="F436" s="13" t="s">
        <v>5</v>
      </c>
      <c r="G436" s="13" t="s">
        <v>25</v>
      </c>
      <c r="H436" s="13" t="s">
        <v>24</v>
      </c>
      <c r="I436" s="3">
        <v>713.6</v>
      </c>
      <c r="J436" s="3">
        <v>713.6</v>
      </c>
      <c r="K436" s="3">
        <f t="shared" si="18"/>
        <v>100</v>
      </c>
    </row>
    <row r="437" spans="1:11" ht="45" x14ac:dyDescent="0.25">
      <c r="A437" s="16" t="s">
        <v>347</v>
      </c>
      <c r="B437" s="5" t="s">
        <v>295</v>
      </c>
      <c r="C437" s="5" t="s">
        <v>3</v>
      </c>
      <c r="D437" s="5" t="s">
        <v>340</v>
      </c>
      <c r="E437" s="5" t="s">
        <v>59</v>
      </c>
      <c r="F437" s="5"/>
      <c r="G437" s="13"/>
      <c r="H437" s="13"/>
      <c r="I437" s="3">
        <f>I438</f>
        <v>5120.2</v>
      </c>
      <c r="J437" s="3">
        <f>J438</f>
        <v>4864.7</v>
      </c>
      <c r="K437" s="3">
        <f t="shared" si="18"/>
        <v>95.009960548416075</v>
      </c>
    </row>
    <row r="438" spans="1:11" ht="60" x14ac:dyDescent="0.25">
      <c r="A438" s="16" t="s">
        <v>408</v>
      </c>
      <c r="B438" s="5" t="s">
        <v>295</v>
      </c>
      <c r="C438" s="5" t="s">
        <v>3</v>
      </c>
      <c r="D438" s="5" t="s">
        <v>340</v>
      </c>
      <c r="E438" s="5" t="s">
        <v>341</v>
      </c>
      <c r="F438" s="5"/>
      <c r="G438" s="13"/>
      <c r="H438" s="13"/>
      <c r="I438" s="3">
        <f>I439</f>
        <v>5120.2</v>
      </c>
      <c r="J438" s="3">
        <f>J439</f>
        <v>4864.7</v>
      </c>
      <c r="K438" s="3">
        <f t="shared" si="18"/>
        <v>95.009960548416075</v>
      </c>
    </row>
    <row r="439" spans="1:11" ht="45" x14ac:dyDescent="0.25">
      <c r="A439" s="27" t="s">
        <v>4</v>
      </c>
      <c r="B439" s="5" t="s">
        <v>295</v>
      </c>
      <c r="C439" s="5" t="s">
        <v>3</v>
      </c>
      <c r="D439" s="5" t="s">
        <v>340</v>
      </c>
      <c r="E439" s="5" t="s">
        <v>341</v>
      </c>
      <c r="F439" s="5" t="s">
        <v>5</v>
      </c>
      <c r="G439" s="13" t="s">
        <v>25</v>
      </c>
      <c r="H439" s="13" t="s">
        <v>24</v>
      </c>
      <c r="I439" s="3">
        <v>5120.2</v>
      </c>
      <c r="J439" s="3">
        <v>4864.7</v>
      </c>
      <c r="K439" s="3">
        <f t="shared" si="18"/>
        <v>95.009960548416075</v>
      </c>
    </row>
    <row r="440" spans="1:11" s="35" customFormat="1" ht="30" x14ac:dyDescent="0.25">
      <c r="A440" s="28" t="s">
        <v>412</v>
      </c>
      <c r="B440" s="34"/>
      <c r="C440" s="34"/>
      <c r="D440" s="34"/>
      <c r="E440" s="34"/>
      <c r="F440" s="34"/>
      <c r="G440" s="7"/>
      <c r="H440" s="7"/>
      <c r="I440" s="8">
        <f>I6+I109+I172+I193+I220+I243+I256+I274+I287+I291+I295+I318+I322+I326+I331+I335+I347+I370+I375+I379+I392+I403+I407+I410+I433</f>
        <v>610418.50000000023</v>
      </c>
      <c r="J440" s="8">
        <f>J6+J109+J172+J193+J220+J243+J256+J274+J287+J291+J295+J318+J322+J326+J331+J335+J347+J370+J375+J379+J392+J403+J407+J410+J433</f>
        <v>541832.19999999995</v>
      </c>
      <c r="K440" s="2">
        <f t="shared" si="18"/>
        <v>88.764052858817308</v>
      </c>
    </row>
    <row r="441" spans="1:11" ht="45" x14ac:dyDescent="0.25">
      <c r="A441" s="27" t="s">
        <v>254</v>
      </c>
      <c r="B441" s="13" t="s">
        <v>261</v>
      </c>
      <c r="C441" s="13" t="s">
        <v>2</v>
      </c>
      <c r="D441" s="13" t="s">
        <v>54</v>
      </c>
      <c r="E441" s="13" t="s">
        <v>59</v>
      </c>
      <c r="F441" s="13"/>
      <c r="G441" s="13"/>
      <c r="H441" s="13"/>
      <c r="I441" s="3">
        <f>I442+I445</f>
        <v>24180.400000000001</v>
      </c>
      <c r="J441" s="3">
        <f>J442+J445</f>
        <v>16415.900000000001</v>
      </c>
      <c r="K441" s="3">
        <f t="shared" si="18"/>
        <v>67.88928222858182</v>
      </c>
    </row>
    <row r="442" spans="1:11" ht="45" x14ac:dyDescent="0.25">
      <c r="A442" s="16" t="s">
        <v>255</v>
      </c>
      <c r="B442" s="13" t="s">
        <v>261</v>
      </c>
      <c r="C442" s="13" t="s">
        <v>3</v>
      </c>
      <c r="D442" s="13" t="s">
        <v>54</v>
      </c>
      <c r="E442" s="13" t="s">
        <v>59</v>
      </c>
      <c r="F442" s="13"/>
      <c r="G442" s="13"/>
      <c r="H442" s="13"/>
      <c r="I442" s="3">
        <f>I443</f>
        <v>1289.0999999999999</v>
      </c>
      <c r="J442" s="3">
        <f>J443</f>
        <v>1272.5</v>
      </c>
      <c r="K442" s="3">
        <f t="shared" si="18"/>
        <v>98.712279885191222</v>
      </c>
    </row>
    <row r="443" spans="1:11" ht="45" x14ac:dyDescent="0.25">
      <c r="A443" s="16" t="s">
        <v>256</v>
      </c>
      <c r="B443" s="13" t="s">
        <v>261</v>
      </c>
      <c r="C443" s="13" t="s">
        <v>3</v>
      </c>
      <c r="D443" s="13" t="s">
        <v>54</v>
      </c>
      <c r="E443" s="13" t="s">
        <v>102</v>
      </c>
      <c r="F443" s="13"/>
      <c r="G443" s="13"/>
      <c r="H443" s="13"/>
      <c r="I443" s="3">
        <f>I444</f>
        <v>1289.0999999999999</v>
      </c>
      <c r="J443" s="3">
        <f>J444</f>
        <v>1272.5</v>
      </c>
      <c r="K443" s="3">
        <f t="shared" si="18"/>
        <v>98.712279885191222</v>
      </c>
    </row>
    <row r="444" spans="1:11" ht="45" x14ac:dyDescent="0.25">
      <c r="A444" s="16" t="s">
        <v>257</v>
      </c>
      <c r="B444" s="13" t="s">
        <v>261</v>
      </c>
      <c r="C444" s="13" t="s">
        <v>3</v>
      </c>
      <c r="D444" s="13" t="s">
        <v>54</v>
      </c>
      <c r="E444" s="13" t="s">
        <v>102</v>
      </c>
      <c r="F444" s="13" t="s">
        <v>93</v>
      </c>
      <c r="G444" s="13" t="s">
        <v>1</v>
      </c>
      <c r="H444" s="13" t="s">
        <v>21</v>
      </c>
      <c r="I444" s="3">
        <v>1289.0999999999999</v>
      </c>
      <c r="J444" s="3">
        <v>1272.5</v>
      </c>
      <c r="K444" s="3">
        <f t="shared" si="18"/>
        <v>98.712279885191222</v>
      </c>
    </row>
    <row r="445" spans="1:11" ht="45" x14ac:dyDescent="0.25">
      <c r="A445" s="16" t="s">
        <v>258</v>
      </c>
      <c r="B445" s="13" t="s">
        <v>261</v>
      </c>
      <c r="C445" s="13" t="s">
        <v>8</v>
      </c>
      <c r="D445" s="13" t="s">
        <v>54</v>
      </c>
      <c r="E445" s="13" t="s">
        <v>59</v>
      </c>
      <c r="F445" s="13"/>
      <c r="G445" s="13"/>
      <c r="H445" s="13"/>
      <c r="I445" s="3">
        <f>I446+I448</f>
        <v>22891.300000000003</v>
      </c>
      <c r="J445" s="3">
        <f>J446+J448</f>
        <v>15143.400000000001</v>
      </c>
      <c r="K445" s="3">
        <f t="shared" si="18"/>
        <v>66.153516838274811</v>
      </c>
    </row>
    <row r="446" spans="1:11" ht="45" x14ac:dyDescent="0.25">
      <c r="A446" s="16" t="s">
        <v>256</v>
      </c>
      <c r="B446" s="13" t="s">
        <v>261</v>
      </c>
      <c r="C446" s="13" t="s">
        <v>8</v>
      </c>
      <c r="D446" s="13" t="s">
        <v>54</v>
      </c>
      <c r="E446" s="13" t="s">
        <v>102</v>
      </c>
      <c r="F446" s="13"/>
      <c r="G446" s="13"/>
      <c r="H446" s="13"/>
      <c r="I446" s="3">
        <f>I447</f>
        <v>13039.2</v>
      </c>
      <c r="J446" s="3">
        <f>J447</f>
        <v>12529.6</v>
      </c>
      <c r="K446" s="3">
        <f t="shared" si="18"/>
        <v>96.091784772071904</v>
      </c>
    </row>
    <row r="447" spans="1:11" ht="45" x14ac:dyDescent="0.25">
      <c r="A447" s="16" t="s">
        <v>259</v>
      </c>
      <c r="B447" s="13" t="s">
        <v>261</v>
      </c>
      <c r="C447" s="13" t="s">
        <v>8</v>
      </c>
      <c r="D447" s="13" t="s">
        <v>54</v>
      </c>
      <c r="E447" s="13" t="s">
        <v>102</v>
      </c>
      <c r="F447" s="13" t="s">
        <v>245</v>
      </c>
      <c r="G447" s="13" t="s">
        <v>1</v>
      </c>
      <c r="H447" s="13" t="s">
        <v>21</v>
      </c>
      <c r="I447" s="3">
        <v>13039.2</v>
      </c>
      <c r="J447" s="3">
        <v>12529.6</v>
      </c>
      <c r="K447" s="3">
        <f t="shared" si="18"/>
        <v>96.091784772071904</v>
      </c>
    </row>
    <row r="448" spans="1:11" ht="30" x14ac:dyDescent="0.25">
      <c r="A448" s="16" t="s">
        <v>260</v>
      </c>
      <c r="B448" s="13" t="s">
        <v>261</v>
      </c>
      <c r="C448" s="13" t="s">
        <v>8</v>
      </c>
      <c r="D448" s="13" t="s">
        <v>54</v>
      </c>
      <c r="E448" s="13" t="s">
        <v>69</v>
      </c>
      <c r="F448" s="13"/>
      <c r="G448" s="13"/>
      <c r="H448" s="13"/>
      <c r="I448" s="3">
        <f>I449+I450+I451</f>
        <v>9852.1</v>
      </c>
      <c r="J448" s="3">
        <f>J449+J450+J451</f>
        <v>2613.8000000000002</v>
      </c>
      <c r="K448" s="3">
        <f t="shared" si="18"/>
        <v>26.530384385054962</v>
      </c>
    </row>
    <row r="449" spans="1:11" ht="45" x14ac:dyDescent="0.25">
      <c r="A449" s="16" t="s">
        <v>257</v>
      </c>
      <c r="B449" s="13" t="s">
        <v>261</v>
      </c>
      <c r="C449" s="13" t="s">
        <v>8</v>
      </c>
      <c r="D449" s="13" t="s">
        <v>54</v>
      </c>
      <c r="E449" s="13" t="s">
        <v>69</v>
      </c>
      <c r="F449" s="13" t="s">
        <v>245</v>
      </c>
      <c r="G449" s="13" t="s">
        <v>1</v>
      </c>
      <c r="H449" s="13" t="s">
        <v>21</v>
      </c>
      <c r="I449" s="3">
        <v>53.6</v>
      </c>
      <c r="J449" s="3">
        <v>49.5</v>
      </c>
      <c r="K449" s="3">
        <f t="shared" si="18"/>
        <v>92.350746268656707</v>
      </c>
    </row>
    <row r="450" spans="1:11" ht="60" x14ac:dyDescent="0.25">
      <c r="A450" s="16" t="s">
        <v>73</v>
      </c>
      <c r="B450" s="13" t="s">
        <v>261</v>
      </c>
      <c r="C450" s="13" t="s">
        <v>8</v>
      </c>
      <c r="D450" s="13" t="s">
        <v>54</v>
      </c>
      <c r="E450" s="13" t="s">
        <v>69</v>
      </c>
      <c r="F450" s="13" t="s">
        <v>5</v>
      </c>
      <c r="G450" s="13" t="s">
        <v>1</v>
      </c>
      <c r="H450" s="13" t="s">
        <v>21</v>
      </c>
      <c r="I450" s="3">
        <v>9593.5</v>
      </c>
      <c r="J450" s="3">
        <v>2366.5</v>
      </c>
      <c r="K450" s="3">
        <f t="shared" si="18"/>
        <v>24.667743784854331</v>
      </c>
    </row>
    <row r="451" spans="1:11" ht="30" x14ac:dyDescent="0.25">
      <c r="A451" s="16" t="s">
        <v>94</v>
      </c>
      <c r="B451" s="13" t="s">
        <v>261</v>
      </c>
      <c r="C451" s="13" t="s">
        <v>8</v>
      </c>
      <c r="D451" s="13" t="s">
        <v>54</v>
      </c>
      <c r="E451" s="13" t="s">
        <v>69</v>
      </c>
      <c r="F451" s="13" t="s">
        <v>243</v>
      </c>
      <c r="G451" s="13" t="s">
        <v>1</v>
      </c>
      <c r="H451" s="13" t="s">
        <v>21</v>
      </c>
      <c r="I451" s="3">
        <v>205</v>
      </c>
      <c r="J451" s="3">
        <v>197.8</v>
      </c>
      <c r="K451" s="3">
        <f t="shared" si="18"/>
        <v>96.487804878048792</v>
      </c>
    </row>
    <row r="452" spans="1:11" ht="60" x14ac:dyDescent="0.25">
      <c r="A452" s="16" t="s">
        <v>263</v>
      </c>
      <c r="B452" s="13" t="s">
        <v>265</v>
      </c>
      <c r="C452" s="13" t="s">
        <v>2</v>
      </c>
      <c r="D452" s="13" t="s">
        <v>54</v>
      </c>
      <c r="E452" s="13" t="s">
        <v>59</v>
      </c>
      <c r="F452" s="13"/>
      <c r="G452" s="13"/>
      <c r="H452" s="13"/>
      <c r="I452" s="3">
        <f>I453</f>
        <v>725</v>
      </c>
      <c r="J452" s="3">
        <f>J453</f>
        <v>721.9</v>
      </c>
      <c r="K452" s="3">
        <f t="shared" si="18"/>
        <v>99.572413793103436</v>
      </c>
    </row>
    <row r="453" spans="1:11" ht="45" x14ac:dyDescent="0.25">
      <c r="A453" s="16" t="s">
        <v>264</v>
      </c>
      <c r="B453" s="13" t="s">
        <v>265</v>
      </c>
      <c r="C453" s="13" t="s">
        <v>3</v>
      </c>
      <c r="D453" s="13" t="s">
        <v>54</v>
      </c>
      <c r="E453" s="13" t="s">
        <v>102</v>
      </c>
      <c r="F453" s="13"/>
      <c r="G453" s="13"/>
      <c r="H453" s="13"/>
      <c r="I453" s="3">
        <f>I454+I455</f>
        <v>725</v>
      </c>
      <c r="J453" s="3">
        <f>J454+J455</f>
        <v>721.9</v>
      </c>
      <c r="K453" s="3">
        <f t="shared" si="18"/>
        <v>99.572413793103436</v>
      </c>
    </row>
    <row r="454" spans="1:11" ht="45" x14ac:dyDescent="0.25">
      <c r="A454" s="16" t="s">
        <v>257</v>
      </c>
      <c r="B454" s="13" t="s">
        <v>265</v>
      </c>
      <c r="C454" s="13" t="s">
        <v>3</v>
      </c>
      <c r="D454" s="13" t="s">
        <v>54</v>
      </c>
      <c r="E454" s="13" t="s">
        <v>102</v>
      </c>
      <c r="F454" s="13" t="s">
        <v>245</v>
      </c>
      <c r="G454" s="13" t="s">
        <v>1</v>
      </c>
      <c r="H454" s="13" t="s">
        <v>27</v>
      </c>
      <c r="I454" s="3">
        <v>720.9</v>
      </c>
      <c r="J454" s="3">
        <v>720.9</v>
      </c>
      <c r="K454" s="3">
        <f t="shared" si="18"/>
        <v>100</v>
      </c>
    </row>
    <row r="455" spans="1:11" ht="60" x14ac:dyDescent="0.25">
      <c r="A455" s="16" t="s">
        <v>73</v>
      </c>
      <c r="B455" s="13" t="s">
        <v>265</v>
      </c>
      <c r="C455" s="13" t="s">
        <v>3</v>
      </c>
      <c r="D455" s="13" t="s">
        <v>54</v>
      </c>
      <c r="E455" s="13" t="s">
        <v>69</v>
      </c>
      <c r="F455" s="13" t="s">
        <v>5</v>
      </c>
      <c r="G455" s="13" t="s">
        <v>1</v>
      </c>
      <c r="H455" s="13" t="s">
        <v>27</v>
      </c>
      <c r="I455" s="3">
        <v>4.0999999999999996</v>
      </c>
      <c r="J455" s="3">
        <v>1</v>
      </c>
      <c r="K455" s="3">
        <f t="shared" ref="K455:K512" si="20">J455/I455*100</f>
        <v>24.390243902439028</v>
      </c>
    </row>
    <row r="456" spans="1:11" ht="15" x14ac:dyDescent="0.25">
      <c r="A456" s="16" t="s">
        <v>266</v>
      </c>
      <c r="B456" s="13" t="s">
        <v>262</v>
      </c>
      <c r="C456" s="13" t="s">
        <v>238</v>
      </c>
      <c r="D456" s="13" t="s">
        <v>54</v>
      </c>
      <c r="E456" s="13" t="s">
        <v>59</v>
      </c>
      <c r="F456" s="13"/>
      <c r="G456" s="13"/>
      <c r="H456" s="13"/>
      <c r="I456" s="3">
        <f>I457</f>
        <v>28319.300000000003</v>
      </c>
      <c r="J456" s="3">
        <f>J457</f>
        <v>20574.900000000001</v>
      </c>
      <c r="K456" s="3">
        <f t="shared" si="20"/>
        <v>72.653278859293835</v>
      </c>
    </row>
    <row r="457" spans="1:11" ht="30" x14ac:dyDescent="0.25">
      <c r="A457" s="16" t="s">
        <v>267</v>
      </c>
      <c r="B457" s="13" t="s">
        <v>262</v>
      </c>
      <c r="C457" s="13" t="s">
        <v>238</v>
      </c>
      <c r="D457" s="13" t="s">
        <v>54</v>
      </c>
      <c r="E457" s="13" t="s">
        <v>59</v>
      </c>
      <c r="F457" s="13"/>
      <c r="G457" s="13"/>
      <c r="H457" s="13"/>
      <c r="I457" s="3">
        <f>I458+I463+I470+I472+I474+I477+I480+I482+I484+I486+I489+I491+I493+I465+I468+I461</f>
        <v>28319.300000000003</v>
      </c>
      <c r="J457" s="3">
        <f>J458+J463+J470+J472+J474+J477+J480+J482+J484+J486+J489+J491+J493+J465+J468+J461</f>
        <v>20574.900000000001</v>
      </c>
      <c r="K457" s="3">
        <f t="shared" si="20"/>
        <v>72.653278859293835</v>
      </c>
    </row>
    <row r="458" spans="1:11" ht="60" x14ac:dyDescent="0.25">
      <c r="A458" s="16" t="s">
        <v>283</v>
      </c>
      <c r="B458" s="13" t="s">
        <v>262</v>
      </c>
      <c r="C458" s="13" t="s">
        <v>238</v>
      </c>
      <c r="D458" s="13" t="s">
        <v>54</v>
      </c>
      <c r="E458" s="13" t="s">
        <v>284</v>
      </c>
      <c r="F458" s="13"/>
      <c r="G458" s="13"/>
      <c r="H458" s="13"/>
      <c r="I458" s="3">
        <f>I459+I460</f>
        <v>510</v>
      </c>
      <c r="J458" s="3">
        <f>J459+J460</f>
        <v>10</v>
      </c>
      <c r="K458" s="3">
        <f t="shared" si="20"/>
        <v>1.9607843137254901</v>
      </c>
    </row>
    <row r="459" spans="1:11" ht="15" x14ac:dyDescent="0.25">
      <c r="A459" s="17" t="s">
        <v>6</v>
      </c>
      <c r="B459" s="13" t="s">
        <v>262</v>
      </c>
      <c r="C459" s="13" t="s">
        <v>238</v>
      </c>
      <c r="D459" s="13" t="s">
        <v>54</v>
      </c>
      <c r="E459" s="13" t="s">
        <v>284</v>
      </c>
      <c r="F459" s="13" t="s">
        <v>243</v>
      </c>
      <c r="G459" s="13" t="s">
        <v>1</v>
      </c>
      <c r="H459" s="13" t="s">
        <v>23</v>
      </c>
      <c r="I459" s="3">
        <v>500</v>
      </c>
      <c r="J459" s="3">
        <v>0</v>
      </c>
      <c r="K459" s="3">
        <f t="shared" si="20"/>
        <v>0</v>
      </c>
    </row>
    <row r="460" spans="1:11" ht="30" x14ac:dyDescent="0.25">
      <c r="A460" s="17" t="s">
        <v>239</v>
      </c>
      <c r="B460" s="13" t="s">
        <v>262</v>
      </c>
      <c r="C460" s="13" t="s">
        <v>238</v>
      </c>
      <c r="D460" s="13" t="s">
        <v>54</v>
      </c>
      <c r="E460" s="13" t="s">
        <v>284</v>
      </c>
      <c r="F460" s="13" t="s">
        <v>240</v>
      </c>
      <c r="G460" s="13" t="s">
        <v>20</v>
      </c>
      <c r="H460" s="13" t="s">
        <v>24</v>
      </c>
      <c r="I460" s="3">
        <v>10</v>
      </c>
      <c r="J460" s="3">
        <v>10</v>
      </c>
      <c r="K460" s="3">
        <f t="shared" si="20"/>
        <v>100</v>
      </c>
    </row>
    <row r="461" spans="1:11" ht="45" x14ac:dyDescent="0.25">
      <c r="A461" s="17" t="s">
        <v>452</v>
      </c>
      <c r="B461" s="13" t="s">
        <v>262</v>
      </c>
      <c r="C461" s="13" t="s">
        <v>238</v>
      </c>
      <c r="D461" s="13" t="s">
        <v>54</v>
      </c>
      <c r="E461" s="13" t="s">
        <v>451</v>
      </c>
      <c r="F461" s="13"/>
      <c r="G461" s="13"/>
      <c r="H461" s="13"/>
      <c r="I461" s="3">
        <f>I462</f>
        <v>10</v>
      </c>
      <c r="J461" s="3">
        <f>J462</f>
        <v>10</v>
      </c>
      <c r="K461" s="3">
        <f t="shared" si="20"/>
        <v>100</v>
      </c>
    </row>
    <row r="462" spans="1:11" ht="30" x14ac:dyDescent="0.25">
      <c r="A462" s="17" t="s">
        <v>239</v>
      </c>
      <c r="B462" s="13" t="s">
        <v>262</v>
      </c>
      <c r="C462" s="13" t="s">
        <v>238</v>
      </c>
      <c r="D462" s="13" t="s">
        <v>54</v>
      </c>
      <c r="E462" s="13" t="s">
        <v>451</v>
      </c>
      <c r="F462" s="13" t="s">
        <v>240</v>
      </c>
      <c r="G462" s="13" t="s">
        <v>20</v>
      </c>
      <c r="H462" s="13" t="s">
        <v>24</v>
      </c>
      <c r="I462" s="3">
        <v>10</v>
      </c>
      <c r="J462" s="3">
        <v>10</v>
      </c>
      <c r="K462" s="3">
        <f t="shared" si="20"/>
        <v>100</v>
      </c>
    </row>
    <row r="463" spans="1:11" ht="15" x14ac:dyDescent="0.25">
      <c r="A463" s="17" t="s">
        <v>322</v>
      </c>
      <c r="B463" s="13" t="s">
        <v>262</v>
      </c>
      <c r="C463" s="13" t="s">
        <v>238</v>
      </c>
      <c r="D463" s="13" t="s">
        <v>54</v>
      </c>
      <c r="E463" s="13" t="s">
        <v>321</v>
      </c>
      <c r="F463" s="13"/>
      <c r="G463" s="13"/>
      <c r="H463" s="13"/>
      <c r="I463" s="3">
        <f>I464</f>
        <v>723.3</v>
      </c>
      <c r="J463" s="3">
        <f>J464</f>
        <v>723.3</v>
      </c>
      <c r="K463" s="3">
        <f t="shared" si="20"/>
        <v>100</v>
      </c>
    </row>
    <row r="464" spans="1:11" ht="30" x14ac:dyDescent="0.25">
      <c r="A464" s="16" t="s">
        <v>94</v>
      </c>
      <c r="B464" s="13" t="s">
        <v>262</v>
      </c>
      <c r="C464" s="13" t="s">
        <v>238</v>
      </c>
      <c r="D464" s="13" t="s">
        <v>54</v>
      </c>
      <c r="E464" s="13" t="s">
        <v>321</v>
      </c>
      <c r="F464" s="13" t="s">
        <v>243</v>
      </c>
      <c r="G464" s="13" t="s">
        <v>1</v>
      </c>
      <c r="H464" s="13" t="s">
        <v>29</v>
      </c>
      <c r="I464" s="3">
        <v>723.3</v>
      </c>
      <c r="J464" s="3">
        <v>723.3</v>
      </c>
      <c r="K464" s="3">
        <f t="shared" si="20"/>
        <v>100</v>
      </c>
    </row>
    <row r="465" spans="1:11" ht="165" x14ac:dyDescent="0.25">
      <c r="A465" s="16" t="s">
        <v>424</v>
      </c>
      <c r="B465" s="13" t="s">
        <v>262</v>
      </c>
      <c r="C465" s="13" t="s">
        <v>238</v>
      </c>
      <c r="D465" s="13" t="s">
        <v>54</v>
      </c>
      <c r="E465" s="13" t="s">
        <v>425</v>
      </c>
      <c r="F465" s="13"/>
      <c r="G465" s="13"/>
      <c r="H465" s="13"/>
      <c r="I465" s="3">
        <f>SUM(I466:I466)</f>
        <v>648.70000000000005</v>
      </c>
      <c r="J465" s="3">
        <f>SUM(J466:J466)</f>
        <v>648.70000000000005</v>
      </c>
      <c r="K465" s="3">
        <f t="shared" si="20"/>
        <v>100</v>
      </c>
    </row>
    <row r="466" spans="1:11" ht="90" x14ac:dyDescent="0.25">
      <c r="A466" s="16" t="s">
        <v>432</v>
      </c>
      <c r="B466" s="13" t="s">
        <v>262</v>
      </c>
      <c r="C466" s="13" t="s">
        <v>238</v>
      </c>
      <c r="D466" s="13" t="s">
        <v>54</v>
      </c>
      <c r="E466" s="13" t="s">
        <v>425</v>
      </c>
      <c r="F466" s="13"/>
      <c r="G466" s="13"/>
      <c r="H466" s="13"/>
      <c r="I466" s="3">
        <f>I467</f>
        <v>648.70000000000005</v>
      </c>
      <c r="J466" s="3">
        <f>J467</f>
        <v>648.70000000000005</v>
      </c>
      <c r="K466" s="3">
        <f t="shared" si="20"/>
        <v>100</v>
      </c>
    </row>
    <row r="467" spans="1:11" ht="45" x14ac:dyDescent="0.25">
      <c r="A467" s="16" t="s">
        <v>257</v>
      </c>
      <c r="B467" s="13" t="s">
        <v>262</v>
      </c>
      <c r="C467" s="13" t="s">
        <v>238</v>
      </c>
      <c r="D467" s="13" t="s">
        <v>54</v>
      </c>
      <c r="E467" s="13" t="s">
        <v>425</v>
      </c>
      <c r="F467" s="13" t="s">
        <v>245</v>
      </c>
      <c r="G467" s="13" t="s">
        <v>1</v>
      </c>
      <c r="H467" s="13" t="s">
        <v>29</v>
      </c>
      <c r="I467" s="3">
        <v>648.70000000000005</v>
      </c>
      <c r="J467" s="3">
        <v>648.70000000000005</v>
      </c>
      <c r="K467" s="3">
        <f t="shared" si="20"/>
        <v>100</v>
      </c>
    </row>
    <row r="468" spans="1:11" ht="105" x14ac:dyDescent="0.25">
      <c r="A468" s="16" t="s">
        <v>420</v>
      </c>
      <c r="B468" s="13" t="s">
        <v>262</v>
      </c>
      <c r="C468" s="13" t="s">
        <v>238</v>
      </c>
      <c r="D468" s="13" t="s">
        <v>54</v>
      </c>
      <c r="E468" s="13" t="s">
        <v>421</v>
      </c>
      <c r="F468" s="13"/>
      <c r="G468" s="13"/>
      <c r="H468" s="13"/>
      <c r="I468" s="3">
        <f>I469</f>
        <v>117</v>
      </c>
      <c r="J468" s="3">
        <f>J469</f>
        <v>72</v>
      </c>
      <c r="K468" s="3">
        <f t="shared" si="20"/>
        <v>61.53846153846154</v>
      </c>
    </row>
    <row r="469" spans="1:11" ht="45" x14ac:dyDescent="0.25">
      <c r="A469" s="16" t="s">
        <v>257</v>
      </c>
      <c r="B469" s="13" t="s">
        <v>262</v>
      </c>
      <c r="C469" s="13" t="s">
        <v>238</v>
      </c>
      <c r="D469" s="13" t="s">
        <v>54</v>
      </c>
      <c r="E469" s="13" t="s">
        <v>421</v>
      </c>
      <c r="F469" s="13" t="s">
        <v>245</v>
      </c>
      <c r="G469" s="13" t="s">
        <v>1</v>
      </c>
      <c r="H469" s="13" t="s">
        <v>29</v>
      </c>
      <c r="I469" s="3">
        <v>117</v>
      </c>
      <c r="J469" s="3">
        <v>72</v>
      </c>
      <c r="K469" s="3">
        <f t="shared" si="20"/>
        <v>61.53846153846154</v>
      </c>
    </row>
    <row r="470" spans="1:11" ht="90" x14ac:dyDescent="0.25">
      <c r="A470" s="16" t="s">
        <v>385</v>
      </c>
      <c r="B470" s="13" t="s">
        <v>262</v>
      </c>
      <c r="C470" s="13" t="s">
        <v>238</v>
      </c>
      <c r="D470" s="13" t="s">
        <v>54</v>
      </c>
      <c r="E470" s="13" t="s">
        <v>352</v>
      </c>
      <c r="F470" s="13"/>
      <c r="G470" s="13"/>
      <c r="H470" s="13"/>
      <c r="I470" s="3">
        <f>I471</f>
        <v>6</v>
      </c>
      <c r="J470" s="3">
        <f>J471</f>
        <v>5.9</v>
      </c>
      <c r="K470" s="3">
        <f t="shared" si="20"/>
        <v>98.333333333333343</v>
      </c>
    </row>
    <row r="471" spans="1:11" ht="60" x14ac:dyDescent="0.25">
      <c r="A471" s="16" t="s">
        <v>73</v>
      </c>
      <c r="B471" s="13" t="s">
        <v>262</v>
      </c>
      <c r="C471" s="13" t="s">
        <v>238</v>
      </c>
      <c r="D471" s="13" t="s">
        <v>54</v>
      </c>
      <c r="E471" s="13" t="s">
        <v>352</v>
      </c>
      <c r="F471" s="13" t="s">
        <v>5</v>
      </c>
      <c r="G471" s="13" t="s">
        <v>1</v>
      </c>
      <c r="H471" s="13" t="s">
        <v>25</v>
      </c>
      <c r="I471" s="3">
        <v>6</v>
      </c>
      <c r="J471" s="3">
        <v>5.9</v>
      </c>
      <c r="K471" s="3">
        <f t="shared" si="20"/>
        <v>98.333333333333343</v>
      </c>
    </row>
    <row r="472" spans="1:11" ht="135" x14ac:dyDescent="0.25">
      <c r="A472" s="16" t="s">
        <v>384</v>
      </c>
      <c r="B472" s="13" t="s">
        <v>262</v>
      </c>
      <c r="C472" s="13" t="s">
        <v>238</v>
      </c>
      <c r="D472" s="13" t="s">
        <v>54</v>
      </c>
      <c r="E472" s="13" t="s">
        <v>305</v>
      </c>
      <c r="F472" s="13"/>
      <c r="G472" s="13"/>
      <c r="H472" s="13"/>
      <c r="I472" s="3">
        <f>I473</f>
        <v>7</v>
      </c>
      <c r="J472" s="3">
        <f>J473</f>
        <v>6.6</v>
      </c>
      <c r="K472" s="3">
        <f t="shared" si="20"/>
        <v>94.285714285714278</v>
      </c>
    </row>
    <row r="473" spans="1:11" ht="45" x14ac:dyDescent="0.25">
      <c r="A473" s="16" t="s">
        <v>207</v>
      </c>
      <c r="B473" s="13" t="s">
        <v>262</v>
      </c>
      <c r="C473" s="13" t="s">
        <v>238</v>
      </c>
      <c r="D473" s="13" t="s">
        <v>54</v>
      </c>
      <c r="E473" s="13" t="s">
        <v>305</v>
      </c>
      <c r="F473" s="13" t="s">
        <v>245</v>
      </c>
      <c r="G473" s="13" t="s">
        <v>1</v>
      </c>
      <c r="H473" s="13" t="s">
        <v>29</v>
      </c>
      <c r="I473" s="3">
        <v>7</v>
      </c>
      <c r="J473" s="3">
        <v>6.6</v>
      </c>
      <c r="K473" s="3">
        <f t="shared" si="20"/>
        <v>94.285714285714278</v>
      </c>
    </row>
    <row r="474" spans="1:11" ht="105" x14ac:dyDescent="0.25">
      <c r="A474" s="16" t="s">
        <v>383</v>
      </c>
      <c r="B474" s="13" t="s">
        <v>262</v>
      </c>
      <c r="C474" s="13" t="s">
        <v>238</v>
      </c>
      <c r="D474" s="13" t="s">
        <v>54</v>
      </c>
      <c r="E474" s="13" t="s">
        <v>269</v>
      </c>
      <c r="F474" s="13"/>
      <c r="G474" s="13"/>
      <c r="H474" s="13"/>
      <c r="I474" s="3">
        <f>I475+I476</f>
        <v>548.29999999999995</v>
      </c>
      <c r="J474" s="3">
        <f>J475+J476</f>
        <v>548.29999999999995</v>
      </c>
      <c r="K474" s="3">
        <f t="shared" si="20"/>
        <v>100</v>
      </c>
    </row>
    <row r="475" spans="1:11" ht="45" x14ac:dyDescent="0.25">
      <c r="A475" s="16" t="s">
        <v>268</v>
      </c>
      <c r="B475" s="13" t="s">
        <v>262</v>
      </c>
      <c r="C475" s="13" t="s">
        <v>238</v>
      </c>
      <c r="D475" s="13" t="s">
        <v>54</v>
      </c>
      <c r="E475" s="13" t="s">
        <v>269</v>
      </c>
      <c r="F475" s="13" t="s">
        <v>245</v>
      </c>
      <c r="G475" s="13" t="s">
        <v>1</v>
      </c>
      <c r="H475" s="13" t="s">
        <v>29</v>
      </c>
      <c r="I475" s="3">
        <v>430</v>
      </c>
      <c r="J475" s="3">
        <v>430</v>
      </c>
      <c r="K475" s="3">
        <f t="shared" si="20"/>
        <v>100</v>
      </c>
    </row>
    <row r="476" spans="1:11" ht="45" x14ac:dyDescent="0.25">
      <c r="A476" s="16" t="s">
        <v>207</v>
      </c>
      <c r="B476" s="13" t="s">
        <v>262</v>
      </c>
      <c r="C476" s="13" t="s">
        <v>238</v>
      </c>
      <c r="D476" s="13" t="s">
        <v>54</v>
      </c>
      <c r="E476" s="13" t="s">
        <v>269</v>
      </c>
      <c r="F476" s="13" t="s">
        <v>5</v>
      </c>
      <c r="G476" s="13" t="s">
        <v>1</v>
      </c>
      <c r="H476" s="13" t="s">
        <v>29</v>
      </c>
      <c r="I476" s="3">
        <v>118.3</v>
      </c>
      <c r="J476" s="3">
        <v>118.3</v>
      </c>
      <c r="K476" s="3">
        <f t="shared" si="20"/>
        <v>100</v>
      </c>
    </row>
    <row r="477" spans="1:11" ht="75" x14ac:dyDescent="0.25">
      <c r="A477" s="16" t="s">
        <v>382</v>
      </c>
      <c r="B477" s="13" t="s">
        <v>262</v>
      </c>
      <c r="C477" s="13" t="s">
        <v>238</v>
      </c>
      <c r="D477" s="13" t="s">
        <v>54</v>
      </c>
      <c r="E477" s="13" t="s">
        <v>270</v>
      </c>
      <c r="F477" s="13"/>
      <c r="G477" s="13"/>
      <c r="H477" s="13"/>
      <c r="I477" s="3">
        <f>I478+I479</f>
        <v>383.6</v>
      </c>
      <c r="J477" s="3">
        <f>J478+J479</f>
        <v>383.6</v>
      </c>
      <c r="K477" s="3">
        <f t="shared" si="20"/>
        <v>100</v>
      </c>
    </row>
    <row r="478" spans="1:11" ht="45" x14ac:dyDescent="0.25">
      <c r="A478" s="16" t="s">
        <v>161</v>
      </c>
      <c r="B478" s="13" t="s">
        <v>262</v>
      </c>
      <c r="C478" s="13" t="s">
        <v>238</v>
      </c>
      <c r="D478" s="13" t="s">
        <v>54</v>
      </c>
      <c r="E478" s="13" t="s">
        <v>270</v>
      </c>
      <c r="F478" s="13" t="s">
        <v>245</v>
      </c>
      <c r="G478" s="13" t="s">
        <v>1</v>
      </c>
      <c r="H478" s="13" t="s">
        <v>29</v>
      </c>
      <c r="I478" s="3">
        <v>295.60000000000002</v>
      </c>
      <c r="J478" s="3">
        <v>295.60000000000002</v>
      </c>
      <c r="K478" s="3">
        <f t="shared" si="20"/>
        <v>100</v>
      </c>
    </row>
    <row r="479" spans="1:11" ht="45" x14ac:dyDescent="0.25">
      <c r="A479" s="16" t="s">
        <v>207</v>
      </c>
      <c r="B479" s="13" t="s">
        <v>262</v>
      </c>
      <c r="C479" s="13" t="s">
        <v>238</v>
      </c>
      <c r="D479" s="13" t="s">
        <v>54</v>
      </c>
      <c r="E479" s="13" t="s">
        <v>270</v>
      </c>
      <c r="F479" s="13" t="s">
        <v>5</v>
      </c>
      <c r="G479" s="13" t="s">
        <v>1</v>
      </c>
      <c r="H479" s="13" t="s">
        <v>29</v>
      </c>
      <c r="I479" s="3">
        <v>88</v>
      </c>
      <c r="J479" s="3">
        <v>88</v>
      </c>
      <c r="K479" s="3">
        <f t="shared" si="20"/>
        <v>100</v>
      </c>
    </row>
    <row r="480" spans="1:11" ht="165" x14ac:dyDescent="0.25">
      <c r="A480" s="16" t="s">
        <v>381</v>
      </c>
      <c r="B480" s="13" t="s">
        <v>262</v>
      </c>
      <c r="C480" s="13" t="s">
        <v>238</v>
      </c>
      <c r="D480" s="13" t="s">
        <v>54</v>
      </c>
      <c r="E480" s="13" t="s">
        <v>271</v>
      </c>
      <c r="F480" s="13"/>
      <c r="G480" s="13"/>
      <c r="H480" s="13"/>
      <c r="I480" s="3">
        <f>I481</f>
        <v>54.8</v>
      </c>
      <c r="J480" s="3">
        <f>J481</f>
        <v>54.8</v>
      </c>
      <c r="K480" s="3">
        <f t="shared" si="20"/>
        <v>100</v>
      </c>
    </row>
    <row r="481" spans="1:11" ht="45" x14ac:dyDescent="0.25">
      <c r="A481" s="16" t="s">
        <v>161</v>
      </c>
      <c r="B481" s="13" t="s">
        <v>262</v>
      </c>
      <c r="C481" s="13" t="s">
        <v>238</v>
      </c>
      <c r="D481" s="13" t="s">
        <v>54</v>
      </c>
      <c r="E481" s="13" t="s">
        <v>271</v>
      </c>
      <c r="F481" s="13" t="s">
        <v>245</v>
      </c>
      <c r="G481" s="13" t="s">
        <v>1</v>
      </c>
      <c r="H481" s="13" t="s">
        <v>29</v>
      </c>
      <c r="I481" s="3">
        <v>54.8</v>
      </c>
      <c r="J481" s="3">
        <v>54.8</v>
      </c>
      <c r="K481" s="3">
        <f t="shared" si="20"/>
        <v>100</v>
      </c>
    </row>
    <row r="482" spans="1:11" ht="150" x14ac:dyDescent="0.25">
      <c r="A482" s="16" t="s">
        <v>380</v>
      </c>
      <c r="B482" s="13" t="s">
        <v>262</v>
      </c>
      <c r="C482" s="13" t="s">
        <v>238</v>
      </c>
      <c r="D482" s="13" t="s">
        <v>54</v>
      </c>
      <c r="E482" s="13" t="s">
        <v>272</v>
      </c>
      <c r="F482" s="13"/>
      <c r="G482" s="13"/>
      <c r="H482" s="13"/>
      <c r="I482" s="3">
        <f>I483</f>
        <v>2.6</v>
      </c>
      <c r="J482" s="3">
        <f>J483</f>
        <v>2.6</v>
      </c>
      <c r="K482" s="3">
        <f t="shared" si="20"/>
        <v>100</v>
      </c>
    </row>
    <row r="483" spans="1:11" ht="45" x14ac:dyDescent="0.25">
      <c r="A483" s="16" t="s">
        <v>207</v>
      </c>
      <c r="B483" s="13" t="s">
        <v>262</v>
      </c>
      <c r="C483" s="13" t="s">
        <v>238</v>
      </c>
      <c r="D483" s="13" t="s">
        <v>54</v>
      </c>
      <c r="E483" s="13" t="s">
        <v>272</v>
      </c>
      <c r="F483" s="13" t="s">
        <v>5</v>
      </c>
      <c r="G483" s="13" t="s">
        <v>1</v>
      </c>
      <c r="H483" s="13" t="s">
        <v>29</v>
      </c>
      <c r="I483" s="3">
        <v>2.6</v>
      </c>
      <c r="J483" s="3">
        <v>2.6</v>
      </c>
      <c r="K483" s="3">
        <f t="shared" si="20"/>
        <v>100</v>
      </c>
    </row>
    <row r="484" spans="1:11" ht="90" x14ac:dyDescent="0.25">
      <c r="A484" s="25" t="s">
        <v>273</v>
      </c>
      <c r="B484" s="13" t="s">
        <v>262</v>
      </c>
      <c r="C484" s="13" t="s">
        <v>238</v>
      </c>
      <c r="D484" s="13" t="s">
        <v>54</v>
      </c>
      <c r="E484" s="13" t="s">
        <v>274</v>
      </c>
      <c r="F484" s="13"/>
      <c r="G484" s="13"/>
      <c r="H484" s="13"/>
      <c r="I484" s="3">
        <f>I485</f>
        <v>655.1</v>
      </c>
      <c r="J484" s="3">
        <f>J485</f>
        <v>655.1</v>
      </c>
      <c r="K484" s="3">
        <f t="shared" si="20"/>
        <v>100</v>
      </c>
    </row>
    <row r="485" spans="1:11" ht="60" x14ac:dyDescent="0.25">
      <c r="A485" s="25" t="s">
        <v>379</v>
      </c>
      <c r="B485" s="13" t="s">
        <v>262</v>
      </c>
      <c r="C485" s="13" t="s">
        <v>238</v>
      </c>
      <c r="D485" s="13" t="s">
        <v>54</v>
      </c>
      <c r="E485" s="13" t="s">
        <v>274</v>
      </c>
      <c r="F485" s="13" t="s">
        <v>275</v>
      </c>
      <c r="G485" s="13" t="s">
        <v>7</v>
      </c>
      <c r="H485" s="13" t="s">
        <v>24</v>
      </c>
      <c r="I485" s="3">
        <v>655.1</v>
      </c>
      <c r="J485" s="3">
        <v>655.1</v>
      </c>
      <c r="K485" s="3">
        <f t="shared" si="20"/>
        <v>100</v>
      </c>
    </row>
    <row r="486" spans="1:11" ht="105" x14ac:dyDescent="0.25">
      <c r="A486" s="25" t="s">
        <v>378</v>
      </c>
      <c r="B486" s="13" t="s">
        <v>262</v>
      </c>
      <c r="C486" s="13" t="s">
        <v>238</v>
      </c>
      <c r="D486" s="13" t="s">
        <v>54</v>
      </c>
      <c r="E486" s="13" t="s">
        <v>276</v>
      </c>
      <c r="F486" s="13"/>
      <c r="G486" s="13"/>
      <c r="H486" s="13"/>
      <c r="I486" s="3">
        <f>I487+I488</f>
        <v>1731.8000000000002</v>
      </c>
      <c r="J486" s="3">
        <f>J487+J488</f>
        <v>1731.8000000000002</v>
      </c>
      <c r="K486" s="3">
        <f t="shared" si="20"/>
        <v>100</v>
      </c>
    </row>
    <row r="487" spans="1:11" ht="45" x14ac:dyDescent="0.25">
      <c r="A487" s="16" t="s">
        <v>257</v>
      </c>
      <c r="B487" s="13" t="s">
        <v>262</v>
      </c>
      <c r="C487" s="13" t="s">
        <v>238</v>
      </c>
      <c r="D487" s="13" t="s">
        <v>54</v>
      </c>
      <c r="E487" s="13" t="s">
        <v>276</v>
      </c>
      <c r="F487" s="13" t="s">
        <v>245</v>
      </c>
      <c r="G487" s="13" t="s">
        <v>24</v>
      </c>
      <c r="H487" s="13" t="s">
        <v>21</v>
      </c>
      <c r="I487" s="3">
        <v>954.7</v>
      </c>
      <c r="J487" s="3">
        <v>954.7</v>
      </c>
      <c r="K487" s="3">
        <f t="shared" si="20"/>
        <v>100</v>
      </c>
    </row>
    <row r="488" spans="1:11" ht="45" x14ac:dyDescent="0.25">
      <c r="A488" s="16" t="s">
        <v>207</v>
      </c>
      <c r="B488" s="13" t="s">
        <v>262</v>
      </c>
      <c r="C488" s="13" t="s">
        <v>238</v>
      </c>
      <c r="D488" s="13" t="s">
        <v>54</v>
      </c>
      <c r="E488" s="13" t="s">
        <v>276</v>
      </c>
      <c r="F488" s="13" t="s">
        <v>5</v>
      </c>
      <c r="G488" s="13" t="s">
        <v>24</v>
      </c>
      <c r="H488" s="13" t="s">
        <v>21</v>
      </c>
      <c r="I488" s="3">
        <v>777.1</v>
      </c>
      <c r="J488" s="3">
        <v>777.1</v>
      </c>
      <c r="K488" s="3">
        <f t="shared" si="20"/>
        <v>100</v>
      </c>
    </row>
    <row r="489" spans="1:11" ht="195" x14ac:dyDescent="0.25">
      <c r="A489" s="16" t="s">
        <v>377</v>
      </c>
      <c r="B489" s="13" t="s">
        <v>262</v>
      </c>
      <c r="C489" s="13" t="s">
        <v>238</v>
      </c>
      <c r="D489" s="13" t="s">
        <v>54</v>
      </c>
      <c r="E489" s="13" t="s">
        <v>277</v>
      </c>
      <c r="F489" s="13"/>
      <c r="G489" s="13"/>
      <c r="H489" s="13"/>
      <c r="I489" s="3">
        <f>I490</f>
        <v>516.70000000000005</v>
      </c>
      <c r="J489" s="3">
        <f>J490</f>
        <v>500.1</v>
      </c>
      <c r="K489" s="3">
        <f t="shared" si="20"/>
        <v>96.787304044900324</v>
      </c>
    </row>
    <row r="490" spans="1:11" ht="45" x14ac:dyDescent="0.25">
      <c r="A490" s="16" t="s">
        <v>207</v>
      </c>
      <c r="B490" s="13" t="s">
        <v>262</v>
      </c>
      <c r="C490" s="13" t="s">
        <v>238</v>
      </c>
      <c r="D490" s="13" t="s">
        <v>54</v>
      </c>
      <c r="E490" s="13" t="s">
        <v>277</v>
      </c>
      <c r="F490" s="13" t="s">
        <v>5</v>
      </c>
      <c r="G490" s="13" t="s">
        <v>21</v>
      </c>
      <c r="H490" s="13" t="s">
        <v>25</v>
      </c>
      <c r="I490" s="3">
        <v>516.70000000000005</v>
      </c>
      <c r="J490" s="3">
        <v>500.1</v>
      </c>
      <c r="K490" s="3">
        <f t="shared" si="20"/>
        <v>96.787304044900324</v>
      </c>
    </row>
    <row r="491" spans="1:11" ht="105" x14ac:dyDescent="0.25">
      <c r="A491" s="16" t="s">
        <v>278</v>
      </c>
      <c r="B491" s="13" t="s">
        <v>262</v>
      </c>
      <c r="C491" s="13" t="s">
        <v>238</v>
      </c>
      <c r="D491" s="13" t="s">
        <v>54</v>
      </c>
      <c r="E491" s="13" t="s">
        <v>59</v>
      </c>
      <c r="F491" s="13"/>
      <c r="G491" s="13"/>
      <c r="H491" s="13"/>
      <c r="I491" s="3">
        <f>I492</f>
        <v>835</v>
      </c>
      <c r="J491" s="3">
        <f>J492</f>
        <v>817.1</v>
      </c>
      <c r="K491" s="3">
        <f t="shared" si="20"/>
        <v>97.856287425149702</v>
      </c>
    </row>
    <row r="492" spans="1:11" ht="45" x14ac:dyDescent="0.25">
      <c r="A492" s="16" t="s">
        <v>207</v>
      </c>
      <c r="B492" s="13" t="s">
        <v>262</v>
      </c>
      <c r="C492" s="13" t="s">
        <v>238</v>
      </c>
      <c r="D492" s="13" t="s">
        <v>54</v>
      </c>
      <c r="E492" s="13" t="s">
        <v>281</v>
      </c>
      <c r="F492" s="13" t="s">
        <v>5</v>
      </c>
      <c r="G492" s="13" t="s">
        <v>25</v>
      </c>
      <c r="H492" s="13" t="s">
        <v>1</v>
      </c>
      <c r="I492" s="3">
        <v>835</v>
      </c>
      <c r="J492" s="3">
        <v>817.1</v>
      </c>
      <c r="K492" s="3">
        <f t="shared" si="20"/>
        <v>97.856287425149702</v>
      </c>
    </row>
    <row r="493" spans="1:11" ht="60" x14ac:dyDescent="0.25">
      <c r="A493" s="16" t="s">
        <v>279</v>
      </c>
      <c r="B493" s="13" t="s">
        <v>262</v>
      </c>
      <c r="C493" s="13" t="s">
        <v>238</v>
      </c>
      <c r="D493" s="13" t="s">
        <v>54</v>
      </c>
      <c r="E493" s="13"/>
      <c r="F493" s="13"/>
      <c r="G493" s="13"/>
      <c r="H493" s="13"/>
      <c r="I493" s="3">
        <f>I500+I506+I494</f>
        <v>21569.4</v>
      </c>
      <c r="J493" s="3">
        <f>J500+J506+J494</f>
        <v>14405</v>
      </c>
      <c r="K493" s="3">
        <f t="shared" si="20"/>
        <v>66.784426085102027</v>
      </c>
    </row>
    <row r="494" spans="1:11" ht="75" x14ac:dyDescent="0.25">
      <c r="A494" s="16" t="s">
        <v>350</v>
      </c>
      <c r="B494" s="13" t="s">
        <v>262</v>
      </c>
      <c r="C494" s="13" t="s">
        <v>238</v>
      </c>
      <c r="D494" s="13" t="s">
        <v>54</v>
      </c>
      <c r="E494" s="13" t="s">
        <v>289</v>
      </c>
      <c r="F494" s="13"/>
      <c r="G494" s="13"/>
      <c r="H494" s="13"/>
      <c r="I494" s="3">
        <f>SUM(I495:I499)</f>
        <v>14036.2</v>
      </c>
      <c r="J494" s="3">
        <f>SUM(J495:J499)</f>
        <v>9250.6</v>
      </c>
      <c r="K494" s="3">
        <f t="shared" si="20"/>
        <v>65.905302004816107</v>
      </c>
    </row>
    <row r="495" spans="1:11" ht="60" x14ac:dyDescent="0.25">
      <c r="A495" s="25" t="s">
        <v>73</v>
      </c>
      <c r="B495" s="13" t="s">
        <v>262</v>
      </c>
      <c r="C495" s="13" t="s">
        <v>238</v>
      </c>
      <c r="D495" s="13" t="s">
        <v>54</v>
      </c>
      <c r="E495" s="13" t="s">
        <v>289</v>
      </c>
      <c r="F495" s="13" t="s">
        <v>5</v>
      </c>
      <c r="G495" s="13" t="s">
        <v>25</v>
      </c>
      <c r="H495" s="13" t="s">
        <v>1</v>
      </c>
      <c r="I495" s="3">
        <v>5648.8</v>
      </c>
      <c r="J495" s="3">
        <v>5189.8</v>
      </c>
      <c r="K495" s="3">
        <f t="shared" si="20"/>
        <v>91.874380399376861</v>
      </c>
    </row>
    <row r="496" spans="1:11" ht="60" x14ac:dyDescent="0.25">
      <c r="A496" s="25" t="s">
        <v>73</v>
      </c>
      <c r="B496" s="13" t="s">
        <v>262</v>
      </c>
      <c r="C496" s="13" t="s">
        <v>238</v>
      </c>
      <c r="D496" s="13" t="s">
        <v>54</v>
      </c>
      <c r="E496" s="13" t="s">
        <v>289</v>
      </c>
      <c r="F496" s="13" t="s">
        <v>5</v>
      </c>
      <c r="G496" s="13" t="s">
        <v>25</v>
      </c>
      <c r="H496" s="13" t="s">
        <v>7</v>
      </c>
      <c r="I496" s="3">
        <v>2865.7</v>
      </c>
      <c r="J496" s="3">
        <v>2755.2</v>
      </c>
      <c r="K496" s="3">
        <f t="shared" si="20"/>
        <v>96.144048574519317</v>
      </c>
    </row>
    <row r="497" spans="1:11" ht="60" x14ac:dyDescent="0.25">
      <c r="A497" s="25" t="s">
        <v>73</v>
      </c>
      <c r="B497" s="13" t="s">
        <v>262</v>
      </c>
      <c r="C497" s="13" t="s">
        <v>238</v>
      </c>
      <c r="D497" s="13" t="s">
        <v>54</v>
      </c>
      <c r="E497" s="13" t="s">
        <v>289</v>
      </c>
      <c r="F497" s="13" t="s">
        <v>5</v>
      </c>
      <c r="G497" s="13" t="s">
        <v>25</v>
      </c>
      <c r="H497" s="13" t="s">
        <v>24</v>
      </c>
      <c r="I497" s="3">
        <v>3009.1</v>
      </c>
      <c r="J497" s="3">
        <v>0</v>
      </c>
      <c r="K497" s="3">
        <f t="shared" si="20"/>
        <v>0</v>
      </c>
    </row>
    <row r="498" spans="1:11" ht="60" x14ac:dyDescent="0.25">
      <c r="A498" s="25" t="s">
        <v>73</v>
      </c>
      <c r="B498" s="13" t="s">
        <v>262</v>
      </c>
      <c r="C498" s="13" t="s">
        <v>238</v>
      </c>
      <c r="D498" s="13" t="s">
        <v>54</v>
      </c>
      <c r="E498" s="13" t="s">
        <v>289</v>
      </c>
      <c r="F498" s="13" t="s">
        <v>5</v>
      </c>
      <c r="G498" s="13" t="s">
        <v>0</v>
      </c>
      <c r="H498" s="13" t="s">
        <v>1</v>
      </c>
      <c r="I498" s="3">
        <v>988.2</v>
      </c>
      <c r="J498" s="3">
        <v>0</v>
      </c>
      <c r="K498" s="3">
        <f t="shared" si="20"/>
        <v>0</v>
      </c>
    </row>
    <row r="499" spans="1:11" ht="60" x14ac:dyDescent="0.25">
      <c r="A499" s="25" t="s">
        <v>73</v>
      </c>
      <c r="B499" s="13" t="s">
        <v>262</v>
      </c>
      <c r="C499" s="13" t="s">
        <v>238</v>
      </c>
      <c r="D499" s="13" t="s">
        <v>54</v>
      </c>
      <c r="E499" s="13" t="s">
        <v>289</v>
      </c>
      <c r="F499" s="13" t="s">
        <v>5</v>
      </c>
      <c r="G499" s="13" t="s">
        <v>0</v>
      </c>
      <c r="H499" s="13" t="s">
        <v>7</v>
      </c>
      <c r="I499" s="3">
        <v>1524.4</v>
      </c>
      <c r="J499" s="3">
        <v>1305.5999999999999</v>
      </c>
      <c r="K499" s="3">
        <f t="shared" si="20"/>
        <v>85.646811860404085</v>
      </c>
    </row>
    <row r="500" spans="1:11" ht="75" x14ac:dyDescent="0.25">
      <c r="A500" s="16" t="s">
        <v>288</v>
      </c>
      <c r="B500" s="13" t="s">
        <v>262</v>
      </c>
      <c r="C500" s="13" t="s">
        <v>238</v>
      </c>
      <c r="D500" s="13" t="s">
        <v>54</v>
      </c>
      <c r="E500" s="13" t="s">
        <v>289</v>
      </c>
      <c r="F500" s="13"/>
      <c r="G500" s="13"/>
      <c r="H500" s="13"/>
      <c r="I500" s="3">
        <f>SUM(I501:I505)</f>
        <v>4130.5999999999995</v>
      </c>
      <c r="J500" s="3">
        <f>SUM(J501:J505)</f>
        <v>2838.9000000000005</v>
      </c>
      <c r="K500" s="3">
        <f t="shared" si="20"/>
        <v>68.728514017334064</v>
      </c>
    </row>
    <row r="501" spans="1:11" ht="60" x14ac:dyDescent="0.25">
      <c r="A501" s="25" t="s">
        <v>73</v>
      </c>
      <c r="B501" s="13" t="s">
        <v>262</v>
      </c>
      <c r="C501" s="13" t="s">
        <v>238</v>
      </c>
      <c r="D501" s="13" t="s">
        <v>54</v>
      </c>
      <c r="E501" s="13" t="s">
        <v>289</v>
      </c>
      <c r="F501" s="13" t="s">
        <v>5</v>
      </c>
      <c r="G501" s="13" t="s">
        <v>25</v>
      </c>
      <c r="H501" s="13" t="s">
        <v>1</v>
      </c>
      <c r="I501" s="3">
        <v>2189.1999999999998</v>
      </c>
      <c r="J501" s="3">
        <v>2070.4</v>
      </c>
      <c r="K501" s="3">
        <f t="shared" si="20"/>
        <v>94.573360131554921</v>
      </c>
    </row>
    <row r="502" spans="1:11" ht="60" x14ac:dyDescent="0.25">
      <c r="A502" s="25" t="s">
        <v>73</v>
      </c>
      <c r="B502" s="13" t="s">
        <v>262</v>
      </c>
      <c r="C502" s="13" t="s">
        <v>238</v>
      </c>
      <c r="D502" s="13" t="s">
        <v>54</v>
      </c>
      <c r="E502" s="13" t="s">
        <v>289</v>
      </c>
      <c r="F502" s="13" t="s">
        <v>5</v>
      </c>
      <c r="G502" s="13" t="s">
        <v>25</v>
      </c>
      <c r="H502" s="13" t="s">
        <v>7</v>
      </c>
      <c r="I502" s="3">
        <v>572.70000000000005</v>
      </c>
      <c r="J502" s="3">
        <v>572.70000000000005</v>
      </c>
      <c r="K502" s="3">
        <f t="shared" si="20"/>
        <v>100</v>
      </c>
    </row>
    <row r="503" spans="1:11" ht="60" x14ac:dyDescent="0.25">
      <c r="A503" s="25" t="s">
        <v>73</v>
      </c>
      <c r="B503" s="13" t="s">
        <v>262</v>
      </c>
      <c r="C503" s="13" t="s">
        <v>238</v>
      </c>
      <c r="D503" s="13" t="s">
        <v>54</v>
      </c>
      <c r="E503" s="13" t="s">
        <v>289</v>
      </c>
      <c r="F503" s="13" t="s">
        <v>5</v>
      </c>
      <c r="G503" s="13" t="s">
        <v>25</v>
      </c>
      <c r="H503" s="13" t="s">
        <v>24</v>
      </c>
      <c r="I503" s="3">
        <v>694.8</v>
      </c>
      <c r="J503" s="3">
        <v>0</v>
      </c>
      <c r="K503" s="3">
        <f t="shared" si="20"/>
        <v>0</v>
      </c>
    </row>
    <row r="504" spans="1:11" ht="60" x14ac:dyDescent="0.25">
      <c r="A504" s="25" t="s">
        <v>73</v>
      </c>
      <c r="B504" s="13" t="s">
        <v>262</v>
      </c>
      <c r="C504" s="13" t="s">
        <v>238</v>
      </c>
      <c r="D504" s="13" t="s">
        <v>54</v>
      </c>
      <c r="E504" s="13" t="s">
        <v>289</v>
      </c>
      <c r="F504" s="13" t="s">
        <v>5</v>
      </c>
      <c r="G504" s="13" t="s">
        <v>0</v>
      </c>
      <c r="H504" s="13" t="s">
        <v>1</v>
      </c>
      <c r="I504" s="3">
        <v>478.1</v>
      </c>
      <c r="J504" s="3">
        <v>0</v>
      </c>
      <c r="K504" s="3">
        <f t="shared" si="20"/>
        <v>0</v>
      </c>
    </row>
    <row r="505" spans="1:11" ht="60" x14ac:dyDescent="0.25">
      <c r="A505" s="25" t="s">
        <v>73</v>
      </c>
      <c r="B505" s="13" t="s">
        <v>262</v>
      </c>
      <c r="C505" s="13" t="s">
        <v>238</v>
      </c>
      <c r="D505" s="13" t="s">
        <v>54</v>
      </c>
      <c r="E505" s="13" t="s">
        <v>289</v>
      </c>
      <c r="F505" s="13" t="s">
        <v>5</v>
      </c>
      <c r="G505" s="13" t="s">
        <v>0</v>
      </c>
      <c r="H505" s="13" t="s">
        <v>7</v>
      </c>
      <c r="I505" s="3">
        <v>195.8</v>
      </c>
      <c r="J505" s="3">
        <v>195.8</v>
      </c>
      <c r="K505" s="3">
        <f t="shared" si="20"/>
        <v>100</v>
      </c>
    </row>
    <row r="506" spans="1:11" ht="105" x14ac:dyDescent="0.25">
      <c r="A506" s="16" t="s">
        <v>280</v>
      </c>
      <c r="B506" s="13" t="s">
        <v>262</v>
      </c>
      <c r="C506" s="13" t="s">
        <v>238</v>
      </c>
      <c r="D506" s="13" t="s">
        <v>54</v>
      </c>
      <c r="E506" s="13" t="s">
        <v>289</v>
      </c>
      <c r="F506" s="13"/>
      <c r="G506" s="13"/>
      <c r="H506" s="13"/>
      <c r="I506" s="3">
        <f>SUM(I507:I511)</f>
        <v>3402.6</v>
      </c>
      <c r="J506" s="3">
        <f>SUM(J507:J511)</f>
        <v>2315.5</v>
      </c>
      <c r="K506" s="3">
        <f t="shared" si="20"/>
        <v>68.050902251219654</v>
      </c>
    </row>
    <row r="507" spans="1:11" ht="60" x14ac:dyDescent="0.25">
      <c r="A507" s="25" t="s">
        <v>73</v>
      </c>
      <c r="B507" s="13" t="s">
        <v>262</v>
      </c>
      <c r="C507" s="13" t="s">
        <v>238</v>
      </c>
      <c r="D507" s="13" t="s">
        <v>54</v>
      </c>
      <c r="E507" s="13" t="s">
        <v>289</v>
      </c>
      <c r="F507" s="13" t="s">
        <v>5</v>
      </c>
      <c r="G507" s="13" t="s">
        <v>25</v>
      </c>
      <c r="H507" s="13" t="s">
        <v>1</v>
      </c>
      <c r="I507" s="3">
        <v>1952.9</v>
      </c>
      <c r="J507" s="3">
        <v>1815.1</v>
      </c>
      <c r="K507" s="3">
        <f t="shared" si="20"/>
        <v>92.943827128885232</v>
      </c>
    </row>
    <row r="508" spans="1:11" ht="60" x14ac:dyDescent="0.25">
      <c r="A508" s="25" t="s">
        <v>73</v>
      </c>
      <c r="B508" s="13" t="s">
        <v>262</v>
      </c>
      <c r="C508" s="13" t="s">
        <v>238</v>
      </c>
      <c r="D508" s="13" t="s">
        <v>54</v>
      </c>
      <c r="E508" s="13" t="s">
        <v>289</v>
      </c>
      <c r="F508" s="13" t="s">
        <v>5</v>
      </c>
      <c r="G508" s="13" t="s">
        <v>25</v>
      </c>
      <c r="H508" s="13" t="s">
        <v>7</v>
      </c>
      <c r="I508" s="3">
        <v>369.8</v>
      </c>
      <c r="J508" s="3">
        <v>369.8</v>
      </c>
      <c r="K508" s="3">
        <f t="shared" si="20"/>
        <v>100</v>
      </c>
    </row>
    <row r="509" spans="1:11" ht="60" x14ac:dyDescent="0.25">
      <c r="A509" s="25" t="s">
        <v>73</v>
      </c>
      <c r="B509" s="13" t="s">
        <v>262</v>
      </c>
      <c r="C509" s="13" t="s">
        <v>238</v>
      </c>
      <c r="D509" s="13" t="s">
        <v>54</v>
      </c>
      <c r="E509" s="13" t="s">
        <v>289</v>
      </c>
      <c r="F509" s="13" t="s">
        <v>5</v>
      </c>
      <c r="G509" s="13" t="s">
        <v>25</v>
      </c>
      <c r="H509" s="13" t="s">
        <v>24</v>
      </c>
      <c r="I509" s="3">
        <v>594.79999999999995</v>
      </c>
      <c r="J509" s="3">
        <v>0</v>
      </c>
      <c r="K509" s="3">
        <f t="shared" si="20"/>
        <v>0</v>
      </c>
    </row>
    <row r="510" spans="1:11" ht="60" x14ac:dyDescent="0.25">
      <c r="A510" s="25" t="s">
        <v>73</v>
      </c>
      <c r="B510" s="13" t="s">
        <v>262</v>
      </c>
      <c r="C510" s="13" t="s">
        <v>238</v>
      </c>
      <c r="D510" s="13" t="s">
        <v>54</v>
      </c>
      <c r="E510" s="13" t="s">
        <v>289</v>
      </c>
      <c r="F510" s="13" t="s">
        <v>5</v>
      </c>
      <c r="G510" s="13" t="s">
        <v>0</v>
      </c>
      <c r="H510" s="13" t="s">
        <v>1</v>
      </c>
      <c r="I510" s="3">
        <v>127.5</v>
      </c>
      <c r="J510" s="3">
        <v>0</v>
      </c>
      <c r="K510" s="3">
        <f t="shared" si="20"/>
        <v>0</v>
      </c>
    </row>
    <row r="511" spans="1:11" ht="60" x14ac:dyDescent="0.25">
      <c r="A511" s="25" t="s">
        <v>73</v>
      </c>
      <c r="B511" s="13" t="s">
        <v>262</v>
      </c>
      <c r="C511" s="13" t="s">
        <v>238</v>
      </c>
      <c r="D511" s="13" t="s">
        <v>54</v>
      </c>
      <c r="E511" s="13" t="s">
        <v>289</v>
      </c>
      <c r="F511" s="13" t="s">
        <v>5</v>
      </c>
      <c r="G511" s="13" t="s">
        <v>0</v>
      </c>
      <c r="H511" s="13" t="s">
        <v>7</v>
      </c>
      <c r="I511" s="3">
        <v>357.6</v>
      </c>
      <c r="J511" s="3">
        <v>130.6</v>
      </c>
      <c r="K511" s="3">
        <f t="shared" si="20"/>
        <v>36.521252796420576</v>
      </c>
    </row>
    <row r="512" spans="1:11" x14ac:dyDescent="0.25">
      <c r="A512" s="15" t="s">
        <v>282</v>
      </c>
      <c r="B512" s="1"/>
      <c r="C512" s="1"/>
      <c r="D512" s="1"/>
      <c r="E512" s="1"/>
      <c r="F512" s="1"/>
      <c r="G512" s="1"/>
      <c r="H512" s="1"/>
      <c r="I512" s="2">
        <f>I220+I6+I109+I172+I193+I243+I256+I274+I287+I291+I295+I318+I322+I326+I331+I335+I347+I370+I375+I379+I392+I403+I407+I410+I456+I452+I441+I433</f>
        <v>663643.2000000003</v>
      </c>
      <c r="J512" s="2">
        <f>J220+J6+J109+J172+J193+J243+J256+J274+J287+J291+J295+J318+J322+J326+J331+J335+J347+J370+J375+J379+J392+J403+J407+J410+J456+J452+J441+J433</f>
        <v>579544.9</v>
      </c>
      <c r="K512" s="2">
        <f t="shared" si="20"/>
        <v>87.32778396584186</v>
      </c>
    </row>
    <row r="514" spans="1:7" x14ac:dyDescent="0.25">
      <c r="A514" s="30" t="s">
        <v>443</v>
      </c>
    </row>
    <row r="515" spans="1:7" x14ac:dyDescent="0.25">
      <c r="A515" s="30" t="s">
        <v>444</v>
      </c>
    </row>
    <row r="516" spans="1:7" x14ac:dyDescent="0.25">
      <c r="A516" s="30" t="s">
        <v>445</v>
      </c>
    </row>
    <row r="517" spans="1:7" x14ac:dyDescent="0.25">
      <c r="A517" s="30" t="s">
        <v>446</v>
      </c>
    </row>
    <row r="518" spans="1:7" x14ac:dyDescent="0.25">
      <c r="A518" s="30" t="s">
        <v>447</v>
      </c>
      <c r="G518" s="30" t="s">
        <v>448</v>
      </c>
    </row>
  </sheetData>
  <mergeCells count="11">
    <mergeCell ref="I1:K1"/>
    <mergeCell ref="A4:A5"/>
    <mergeCell ref="B4:E5"/>
    <mergeCell ref="G4:G5"/>
    <mergeCell ref="H4:H5"/>
    <mergeCell ref="F4:F5"/>
    <mergeCell ref="J4:J5"/>
    <mergeCell ref="K4:K5"/>
    <mergeCell ref="I4:I5"/>
    <mergeCell ref="I3:K3"/>
    <mergeCell ref="A2:K2"/>
  </mergeCells>
  <pageMargins left="1.1023622047244095" right="0.31496062992125984" top="0.15748031496062992" bottom="0.19685039370078741" header="0.31496062992125984" footer="0.31496062992125984"/>
  <pageSetup paperSize="9" scale="8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2019</vt:lpstr>
      <vt:lpstr>'2019'!Область_печати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2020-03-30T08:20:38Z</dcterms:modified>
</cp:coreProperties>
</file>