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filterPrivacy="1" showInkAnnotation="0" defaultThemeVersion="124226"/>
  <xr:revisionPtr revIDLastSave="0" documentId="13_ncr:1_{1801EBE1-C696-4F20-A4CE-EC07AEE67FCD}" xr6:coauthVersionLast="47" xr6:coauthVersionMax="47" xr10:uidLastSave="{00000000-0000-0000-0000-000000000000}"/>
  <bookViews>
    <workbookView xWindow="14670" yWindow="405" windowWidth="11760" windowHeight="14625" xr2:uid="{00000000-000D-0000-FFFF-FFFF00000000}"/>
  </bookViews>
  <sheets>
    <sheet name="2021 " sheetId="13" r:id="rId1"/>
  </sheets>
  <definedNames>
    <definedName name="_xlnm._FilterDatabase" localSheetId="0" hidden="1">'2021 '!$B$4:$K$552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504" i="13" l="1"/>
  <c r="J115" i="13"/>
  <c r="I115" i="13"/>
  <c r="K116" i="13"/>
  <c r="K183" i="13" l="1"/>
  <c r="J182" i="13"/>
  <c r="J181" i="13" s="1"/>
  <c r="I182" i="13"/>
  <c r="I181" i="13" s="1"/>
  <c r="K181" i="13" l="1"/>
  <c r="K182" i="13"/>
  <c r="J55" i="13" l="1"/>
  <c r="J54" i="13" s="1"/>
  <c r="I55" i="13"/>
  <c r="I54" i="13" s="1"/>
  <c r="K56" i="13"/>
  <c r="K10" i="13" l="1"/>
  <c r="K11" i="13"/>
  <c r="K12" i="13"/>
  <c r="K14" i="13"/>
  <c r="K15" i="13"/>
  <c r="K18" i="13"/>
  <c r="K21" i="13"/>
  <c r="K22" i="13"/>
  <c r="K26" i="13"/>
  <c r="K27" i="13"/>
  <c r="K28" i="13"/>
  <c r="K29" i="13"/>
  <c r="K31" i="13"/>
  <c r="K32" i="13"/>
  <c r="K33" i="13"/>
  <c r="K34" i="13"/>
  <c r="K35" i="13"/>
  <c r="K36" i="13"/>
  <c r="K37" i="13"/>
  <c r="K40" i="13"/>
  <c r="K41" i="13"/>
  <c r="K44" i="13"/>
  <c r="K45" i="13"/>
  <c r="K46" i="13"/>
  <c r="K49" i="13"/>
  <c r="K50" i="13"/>
  <c r="K53" i="13"/>
  <c r="K57" i="13"/>
  <c r="K60" i="13"/>
  <c r="K61" i="13"/>
  <c r="K64" i="13"/>
  <c r="K65" i="13"/>
  <c r="K69" i="13"/>
  <c r="K70" i="13"/>
  <c r="K71" i="13"/>
  <c r="K72" i="13"/>
  <c r="K75" i="13"/>
  <c r="K76" i="13"/>
  <c r="K77" i="13"/>
  <c r="K81" i="13"/>
  <c r="K82" i="13"/>
  <c r="K83" i="13"/>
  <c r="K84" i="13"/>
  <c r="K86" i="13"/>
  <c r="K90" i="13"/>
  <c r="K94" i="13"/>
  <c r="K97" i="13"/>
  <c r="K101" i="13"/>
  <c r="K105" i="13"/>
  <c r="K106" i="13"/>
  <c r="K107" i="13"/>
  <c r="K109" i="13"/>
  <c r="K112" i="13"/>
  <c r="K113" i="13"/>
  <c r="K114" i="13"/>
  <c r="K117" i="13"/>
  <c r="K118" i="13"/>
  <c r="K121" i="13"/>
  <c r="K122" i="13"/>
  <c r="K125" i="13"/>
  <c r="K128" i="13"/>
  <c r="K133" i="13"/>
  <c r="K136" i="13"/>
  <c r="K140" i="13"/>
  <c r="K144" i="13"/>
  <c r="K147" i="13"/>
  <c r="K150" i="13"/>
  <c r="K154" i="13"/>
  <c r="K157" i="13"/>
  <c r="K160" i="13"/>
  <c r="K163" i="13"/>
  <c r="K166" i="13"/>
  <c r="K168" i="13"/>
  <c r="K172" i="13"/>
  <c r="K173" i="13"/>
  <c r="K174" i="13"/>
  <c r="K177" i="13"/>
  <c r="K180" i="13"/>
  <c r="K186" i="13"/>
  <c r="K189" i="13"/>
  <c r="K192" i="13"/>
  <c r="K196" i="13"/>
  <c r="K201" i="13"/>
  <c r="K202" i="13"/>
  <c r="K203" i="13"/>
  <c r="K204" i="13"/>
  <c r="K208" i="13"/>
  <c r="K212" i="13"/>
  <c r="K215" i="13"/>
  <c r="K219" i="13"/>
  <c r="K220" i="13"/>
  <c r="K221" i="13"/>
  <c r="K225" i="13"/>
  <c r="K230" i="13"/>
  <c r="K233" i="13"/>
  <c r="K236" i="13"/>
  <c r="K240" i="13"/>
  <c r="K244" i="13"/>
  <c r="K247" i="13"/>
  <c r="K251" i="13"/>
  <c r="K254" i="13"/>
  <c r="K259" i="13"/>
  <c r="K261" i="13"/>
  <c r="K265" i="13"/>
  <c r="K270" i="13"/>
  <c r="K271" i="13"/>
  <c r="K275" i="13"/>
  <c r="K279" i="13"/>
  <c r="K284" i="13"/>
  <c r="K288" i="13"/>
  <c r="K290" i="13"/>
  <c r="K293" i="13"/>
  <c r="K298" i="13"/>
  <c r="K301" i="13"/>
  <c r="K304" i="13"/>
  <c r="K308" i="13"/>
  <c r="K313" i="13"/>
  <c r="K318" i="13"/>
  <c r="K321" i="13"/>
  <c r="K324" i="13"/>
  <c r="K328" i="13"/>
  <c r="K331" i="13"/>
  <c r="K334" i="13"/>
  <c r="K338" i="13"/>
  <c r="K341" i="13"/>
  <c r="K342" i="13"/>
  <c r="K347" i="13"/>
  <c r="K352" i="13"/>
  <c r="K357" i="13"/>
  <c r="K358" i="13"/>
  <c r="K363" i="13"/>
  <c r="K368" i="13"/>
  <c r="K369" i="13"/>
  <c r="K370" i="13"/>
  <c r="K371" i="13"/>
  <c r="K375" i="13"/>
  <c r="K376" i="13"/>
  <c r="K381" i="13"/>
  <c r="K384" i="13"/>
  <c r="K388" i="13"/>
  <c r="K391" i="13"/>
  <c r="K395" i="13"/>
  <c r="K396" i="13"/>
  <c r="K401" i="13"/>
  <c r="K406" i="13"/>
  <c r="K411" i="13"/>
  <c r="K414" i="13"/>
  <c r="K417" i="13"/>
  <c r="K420" i="13"/>
  <c r="K425" i="13"/>
  <c r="K428" i="13"/>
  <c r="K431" i="13"/>
  <c r="K435" i="13"/>
  <c r="K440" i="13"/>
  <c r="K443" i="13"/>
  <c r="K447" i="13"/>
  <c r="K452" i="13"/>
  <c r="K456" i="13"/>
  <c r="K460" i="13"/>
  <c r="K461" i="13"/>
  <c r="K462" i="13"/>
  <c r="K466" i="13"/>
  <c r="K469" i="13"/>
  <c r="K472" i="13"/>
  <c r="K477" i="13"/>
  <c r="K480" i="13"/>
  <c r="K485" i="13"/>
  <c r="K488" i="13"/>
  <c r="K490" i="13"/>
  <c r="K491" i="13"/>
  <c r="K492" i="13"/>
  <c r="K495" i="13"/>
  <c r="K496" i="13"/>
  <c r="K497" i="13"/>
  <c r="K501" i="13"/>
  <c r="K502" i="13"/>
  <c r="K504" i="13"/>
  <c r="K507" i="13"/>
  <c r="K509" i="13"/>
  <c r="K511" i="13"/>
  <c r="K513" i="13"/>
  <c r="K515" i="13"/>
  <c r="K516" i="13"/>
  <c r="K518" i="13"/>
  <c r="K520" i="13"/>
  <c r="K522" i="13"/>
  <c r="K523" i="13"/>
  <c r="K525" i="13"/>
  <c r="K526" i="13"/>
  <c r="K528" i="13"/>
  <c r="K530" i="13"/>
  <c r="K532" i="13"/>
  <c r="K534" i="13"/>
  <c r="K536" i="13"/>
  <c r="K539" i="13"/>
  <c r="K540" i="13"/>
  <c r="K541" i="13"/>
  <c r="K543" i="13"/>
  <c r="K544" i="13"/>
  <c r="K545" i="13"/>
  <c r="K547" i="13"/>
  <c r="K548" i="13"/>
  <c r="K549" i="13"/>
  <c r="K550" i="13"/>
  <c r="J546" i="13"/>
  <c r="J542" i="13"/>
  <c r="J538" i="13"/>
  <c r="J535" i="13"/>
  <c r="J533" i="13"/>
  <c r="J531" i="13"/>
  <c r="J529" i="13"/>
  <c r="J527" i="13"/>
  <c r="J524" i="13"/>
  <c r="J521" i="13"/>
  <c r="J519" i="13"/>
  <c r="J517" i="13"/>
  <c r="J514" i="13"/>
  <c r="J512" i="13"/>
  <c r="J510" i="13"/>
  <c r="J508" i="13"/>
  <c r="J506" i="13"/>
  <c r="J505" i="13" s="1"/>
  <c r="J503" i="13"/>
  <c r="J500" i="13"/>
  <c r="J494" i="13"/>
  <c r="J493" i="13" s="1"/>
  <c r="J489" i="13"/>
  <c r="J487" i="13"/>
  <c r="J484" i="13"/>
  <c r="J479" i="13"/>
  <c r="J476" i="13"/>
  <c r="J475" i="13" s="1"/>
  <c r="J471" i="13"/>
  <c r="J468" i="13"/>
  <c r="J465" i="13"/>
  <c r="J459" i="13"/>
  <c r="J455" i="13"/>
  <c r="J454" i="13" s="1"/>
  <c r="J451" i="13"/>
  <c r="J446" i="13"/>
  <c r="J442" i="13"/>
  <c r="J441" i="13" s="1"/>
  <c r="J439" i="13"/>
  <c r="J434" i="13"/>
  <c r="J433" i="13" s="1"/>
  <c r="J430" i="13"/>
  <c r="J429" i="13" s="1"/>
  <c r="J427" i="13"/>
  <c r="J426" i="13" s="1"/>
  <c r="J424" i="13"/>
  <c r="J423" i="13" s="1"/>
  <c r="J419" i="13"/>
  <c r="J418" i="13" s="1"/>
  <c r="J416" i="13"/>
  <c r="J413" i="13"/>
  <c r="J410" i="13"/>
  <c r="J409" i="13" s="1"/>
  <c r="J405" i="13"/>
  <c r="J400" i="13"/>
  <c r="J394" i="13"/>
  <c r="J390" i="13"/>
  <c r="J389" i="13" s="1"/>
  <c r="J387" i="13"/>
  <c r="J383" i="13"/>
  <c r="J380" i="13"/>
  <c r="J374" i="13"/>
  <c r="J373" i="13" s="1"/>
  <c r="J372" i="13" s="1"/>
  <c r="J367" i="13"/>
  <c r="J365" i="13" s="1"/>
  <c r="J362" i="13"/>
  <c r="J361" i="13" s="1"/>
  <c r="J356" i="13"/>
  <c r="J355" i="13" s="1"/>
  <c r="J351" i="13"/>
  <c r="J350" i="13" s="1"/>
  <c r="J346" i="13"/>
  <c r="J345" i="13" s="1"/>
  <c r="J340" i="13"/>
  <c r="J339" i="13"/>
  <c r="J337" i="13"/>
  <c r="J333" i="13"/>
  <c r="J330" i="13"/>
  <c r="J327" i="13"/>
  <c r="J326" i="13" s="1"/>
  <c r="J323" i="13"/>
  <c r="J322" i="13" s="1"/>
  <c r="J320" i="13"/>
  <c r="J317" i="13"/>
  <c r="J312" i="13"/>
  <c r="J310" i="13" s="1"/>
  <c r="J307" i="13"/>
  <c r="J305" i="13" s="1"/>
  <c r="J303" i="13"/>
  <c r="J302" i="13" s="1"/>
  <c r="J300" i="13"/>
  <c r="J299" i="13" s="1"/>
  <c r="J297" i="13"/>
  <c r="J296" i="13" s="1"/>
  <c r="J292" i="13"/>
  <c r="J291" i="13" s="1"/>
  <c r="J289" i="13"/>
  <c r="J287" i="13"/>
  <c r="J283" i="13"/>
  <c r="J281" i="13" s="1"/>
  <c r="J278" i="13"/>
  <c r="J277" i="13" s="1"/>
  <c r="J274" i="13"/>
  <c r="J272" i="13" s="1"/>
  <c r="J269" i="13"/>
  <c r="J264" i="13"/>
  <c r="J262" i="13" s="1"/>
  <c r="J260" i="13"/>
  <c r="J258" i="13"/>
  <c r="J253" i="13"/>
  <c r="J250" i="13"/>
  <c r="J249" i="13" s="1"/>
  <c r="J246" i="13"/>
  <c r="J243" i="13"/>
  <c r="J239" i="13"/>
  <c r="J238" i="13" s="1"/>
  <c r="J235" i="13"/>
  <c r="J234" i="13"/>
  <c r="J232" i="13"/>
  <c r="J229" i="13"/>
  <c r="J224" i="13"/>
  <c r="J218" i="13"/>
  <c r="J214" i="13"/>
  <c r="J211" i="13"/>
  <c r="J210" i="13"/>
  <c r="J207" i="13"/>
  <c r="J200" i="13"/>
  <c r="J199" i="13"/>
  <c r="J195" i="13"/>
  <c r="J194" i="13" s="1"/>
  <c r="J191" i="13"/>
  <c r="J190" i="13" s="1"/>
  <c r="J188" i="13"/>
  <c r="J187" i="13" s="1"/>
  <c r="J185" i="13"/>
  <c r="J179" i="13"/>
  <c r="J176" i="13"/>
  <c r="J171" i="13"/>
  <c r="J167" i="13"/>
  <c r="J165" i="13"/>
  <c r="J162" i="13"/>
  <c r="J159" i="13"/>
  <c r="J155" i="13"/>
  <c r="J156" i="13" s="1"/>
  <c r="J153" i="13"/>
  <c r="J149" i="13"/>
  <c r="J146" i="13"/>
  <c r="J143" i="13"/>
  <c r="J142" i="13" s="1"/>
  <c r="J139" i="13"/>
  <c r="J138" i="13" s="1"/>
  <c r="J135" i="13"/>
  <c r="J132" i="13"/>
  <c r="J127" i="13"/>
  <c r="J124" i="13"/>
  <c r="J120" i="13"/>
  <c r="J111" i="13"/>
  <c r="J108" i="13"/>
  <c r="J104" i="13"/>
  <c r="J100" i="13"/>
  <c r="J99" i="13"/>
  <c r="J96" i="13"/>
  <c r="J93" i="13"/>
  <c r="J89" i="13"/>
  <c r="J88" i="13"/>
  <c r="J85" i="13"/>
  <c r="J80" i="13"/>
  <c r="J74" i="13"/>
  <c r="J73" i="13" s="1"/>
  <c r="J68" i="13"/>
  <c r="J67" i="13" s="1"/>
  <c r="J63" i="13"/>
  <c r="J62" i="13" s="1"/>
  <c r="J59" i="13"/>
  <c r="J52" i="13"/>
  <c r="J51" i="13"/>
  <c r="J48" i="13"/>
  <c r="J47" i="13"/>
  <c r="J43" i="13"/>
  <c r="J42" i="13" s="1"/>
  <c r="J39" i="13"/>
  <c r="J38" i="13" s="1"/>
  <c r="J30" i="13"/>
  <c r="J25" i="13"/>
  <c r="J20" i="13"/>
  <c r="J19" i="13" s="1"/>
  <c r="J17" i="13"/>
  <c r="J16" i="13" s="1"/>
  <c r="J13" i="13"/>
  <c r="J9" i="13"/>
  <c r="J349" i="13" l="1"/>
  <c r="J348" i="13" s="1"/>
  <c r="J354" i="13"/>
  <c r="J353" i="13" s="1"/>
  <c r="J360" i="13"/>
  <c r="J359" i="13" s="1"/>
  <c r="J276" i="13"/>
  <c r="J344" i="13"/>
  <c r="J343" i="13" s="1"/>
  <c r="J486" i="13"/>
  <c r="J95" i="13"/>
  <c r="J92" i="13" s="1"/>
  <c r="J131" i="13"/>
  <c r="J137" i="13"/>
  <c r="J158" i="13"/>
  <c r="J206" i="13"/>
  <c r="J245" i="13"/>
  <c r="J8" i="13"/>
  <c r="J7" i="13" s="1"/>
  <c r="J98" i="13"/>
  <c r="J126" i="13"/>
  <c r="J134" i="13"/>
  <c r="J148" i="13"/>
  <c r="J161" i="13"/>
  <c r="J198" i="13"/>
  <c r="J205" i="13"/>
  <c r="J209" i="13"/>
  <c r="J242" i="13"/>
  <c r="J263" i="13"/>
  <c r="J295" i="13"/>
  <c r="J294" i="13" s="1"/>
  <c r="J311" i="13"/>
  <c r="J319" i="13"/>
  <c r="J379" i="13"/>
  <c r="J123" i="13"/>
  <c r="J164" i="13"/>
  <c r="J237" i="13"/>
  <c r="J257" i="13"/>
  <c r="J273" i="13"/>
  <c r="J282" i="13"/>
  <c r="J309" i="13"/>
  <c r="J316" i="13"/>
  <c r="J332" i="13"/>
  <c r="J325" i="13" s="1"/>
  <c r="J382" i="13"/>
  <c r="J422" i="13"/>
  <c r="J450" i="13"/>
  <c r="J449" i="13" s="1"/>
  <c r="J467" i="13"/>
  <c r="J478" i="13"/>
  <c r="J110" i="13"/>
  <c r="J393" i="13"/>
  <c r="J392" i="13" s="1"/>
  <c r="J399" i="13"/>
  <c r="J404" i="13"/>
  <c r="J403" i="13" s="1"/>
  <c r="J402" i="13" s="1"/>
  <c r="J412" i="13"/>
  <c r="J415" i="13"/>
  <c r="J445" i="13"/>
  <c r="J470" i="13"/>
  <c r="J483" i="13"/>
  <c r="J482" i="13" s="1"/>
  <c r="J537" i="13"/>
  <c r="J464" i="13"/>
  <c r="J458" i="13"/>
  <c r="J457" i="13" s="1"/>
  <c r="J453" i="13"/>
  <c r="J438" i="13"/>
  <c r="J432" i="13"/>
  <c r="J386" i="13"/>
  <c r="J364" i="13"/>
  <c r="J366" i="13"/>
  <c r="J336" i="13"/>
  <c r="J329" i="13"/>
  <c r="J315" i="13"/>
  <c r="J306" i="13"/>
  <c r="J286" i="13"/>
  <c r="J268" i="13"/>
  <c r="J252" i="13"/>
  <c r="J248" i="13" s="1"/>
  <c r="J231" i="13"/>
  <c r="J228" i="13" s="1"/>
  <c r="J223" i="13"/>
  <c r="J217" i="13"/>
  <c r="J213" i="13"/>
  <c r="J193" i="13"/>
  <c r="J184" i="13"/>
  <c r="J178" i="13"/>
  <c r="J175" i="13"/>
  <c r="J170" i="13"/>
  <c r="J152" i="13"/>
  <c r="J145" i="13"/>
  <c r="J119" i="13"/>
  <c r="J103" i="13"/>
  <c r="J87" i="13"/>
  <c r="J79" i="13"/>
  <c r="J66" i="13"/>
  <c r="J58" i="13"/>
  <c r="J24" i="13"/>
  <c r="I289" i="13"/>
  <c r="K289" i="13" s="1"/>
  <c r="J408" i="13" l="1"/>
  <c r="J130" i="13"/>
  <c r="J444" i="13"/>
  <c r="J256" i="13"/>
  <c r="J398" i="13"/>
  <c r="J474" i="13"/>
  <c r="J378" i="13"/>
  <c r="J241" i="13"/>
  <c r="J499" i="13"/>
  <c r="J463" i="13"/>
  <c r="J437" i="13"/>
  <c r="J421" i="13"/>
  <c r="J407" i="13"/>
  <c r="J385" i="13"/>
  <c r="J335" i="13"/>
  <c r="J285" i="13"/>
  <c r="J280" i="13" s="1"/>
  <c r="J267" i="13"/>
  <c r="J227" i="13"/>
  <c r="J222" i="13"/>
  <c r="J216" i="13"/>
  <c r="J169" i="13"/>
  <c r="J151" i="13"/>
  <c r="J141" i="13"/>
  <c r="J102" i="13"/>
  <c r="J91" i="13"/>
  <c r="J78" i="13"/>
  <c r="J23" i="13"/>
  <c r="I264" i="13"/>
  <c r="K264" i="13" s="1"/>
  <c r="I39" i="13"/>
  <c r="K39" i="13" s="1"/>
  <c r="I52" i="13"/>
  <c r="K52" i="13" s="1"/>
  <c r="I96" i="13"/>
  <c r="I390" i="13"/>
  <c r="K390" i="13" s="1"/>
  <c r="J473" i="13" l="1"/>
  <c r="I95" i="13"/>
  <c r="K95" i="13" s="1"/>
  <c r="K96" i="13"/>
  <c r="J397" i="13"/>
  <c r="J255" i="13"/>
  <c r="J498" i="13"/>
  <c r="J551" i="13" s="1"/>
  <c r="J448" i="13"/>
  <c r="J436" i="13"/>
  <c r="J377" i="13"/>
  <c r="J314" i="13"/>
  <c r="J266" i="13"/>
  <c r="J226" i="13"/>
  <c r="J197" i="13"/>
  <c r="J129" i="13"/>
  <c r="J6" i="13"/>
  <c r="I527" i="13"/>
  <c r="K527" i="13" s="1"/>
  <c r="J481" i="13" l="1"/>
  <c r="I394" i="13"/>
  <c r="K394" i="13" s="1"/>
  <c r="J552" i="13" l="1"/>
  <c r="I400" i="13"/>
  <c r="I393" i="13"/>
  <c r="I38" i="13"/>
  <c r="K38" i="13" s="1"/>
  <c r="I30" i="13"/>
  <c r="K30" i="13" s="1"/>
  <c r="I399" i="13" l="1"/>
  <c r="K400" i="13"/>
  <c r="I392" i="13"/>
  <c r="K392" i="13" s="1"/>
  <c r="K393" i="13"/>
  <c r="I503" i="13"/>
  <c r="K503" i="13" s="1"/>
  <c r="I398" i="13" l="1"/>
  <c r="K399" i="13"/>
  <c r="I80" i="13"/>
  <c r="K80" i="13" s="1"/>
  <c r="I397" i="13" l="1"/>
  <c r="K397" i="13" s="1"/>
  <c r="K398" i="13"/>
  <c r="I535" i="13"/>
  <c r="K535" i="13" s="1"/>
  <c r="I533" i="13"/>
  <c r="K533" i="13" s="1"/>
  <c r="I531" i="13"/>
  <c r="K531" i="13" s="1"/>
  <c r="I529" i="13"/>
  <c r="K529" i="13" s="1"/>
  <c r="I519" i="13"/>
  <c r="K519" i="13" s="1"/>
  <c r="I517" i="13"/>
  <c r="K517" i="13" s="1"/>
  <c r="I512" i="13"/>
  <c r="K512" i="13" s="1"/>
  <c r="I510" i="13"/>
  <c r="K510" i="13" s="1"/>
  <c r="I508" i="13"/>
  <c r="K508" i="13" s="1"/>
  <c r="I506" i="13"/>
  <c r="I494" i="13"/>
  <c r="K494" i="13" s="1"/>
  <c r="I487" i="13"/>
  <c r="K487" i="13" s="1"/>
  <c r="I484" i="13"/>
  <c r="I479" i="13"/>
  <c r="I476" i="13"/>
  <c r="I471" i="13"/>
  <c r="I468" i="13"/>
  <c r="I465" i="13"/>
  <c r="I455" i="13"/>
  <c r="I451" i="13"/>
  <c r="I446" i="13"/>
  <c r="I442" i="13"/>
  <c r="I439" i="13"/>
  <c r="I434" i="13"/>
  <c r="I430" i="13"/>
  <c r="I427" i="13"/>
  <c r="I424" i="13"/>
  <c r="I419" i="13"/>
  <c r="I416" i="13"/>
  <c r="I413" i="13"/>
  <c r="I410" i="13"/>
  <c r="I405" i="13"/>
  <c r="I387" i="13"/>
  <c r="K387" i="13" s="1"/>
  <c r="I383" i="13"/>
  <c r="I380" i="13"/>
  <c r="I362" i="13"/>
  <c r="I351" i="13"/>
  <c r="I346" i="13"/>
  <c r="K346" i="13" s="1"/>
  <c r="I337" i="13"/>
  <c r="K337" i="13" s="1"/>
  <c r="I333" i="13"/>
  <c r="I330" i="13"/>
  <c r="I327" i="13"/>
  <c r="I323" i="13"/>
  <c r="I320" i="13"/>
  <c r="I317" i="13"/>
  <c r="K317" i="13" s="1"/>
  <c r="I312" i="13"/>
  <c r="I307" i="13"/>
  <c r="K307" i="13" s="1"/>
  <c r="I303" i="13"/>
  <c r="I300" i="13"/>
  <c r="I297" i="13"/>
  <c r="K297" i="13" s="1"/>
  <c r="I292" i="13"/>
  <c r="I287" i="13"/>
  <c r="I283" i="13"/>
  <c r="I278" i="13"/>
  <c r="K278" i="13" s="1"/>
  <c r="I274" i="13"/>
  <c r="I260" i="13"/>
  <c r="K260" i="13" s="1"/>
  <c r="I258" i="13"/>
  <c r="K258" i="13" s="1"/>
  <c r="I253" i="13"/>
  <c r="I250" i="13"/>
  <c r="I246" i="13"/>
  <c r="I243" i="13"/>
  <c r="I239" i="13"/>
  <c r="I235" i="13"/>
  <c r="K235" i="13" s="1"/>
  <c r="I232" i="13"/>
  <c r="I229" i="13"/>
  <c r="K229" i="13" s="1"/>
  <c r="I224" i="13"/>
  <c r="I214" i="13"/>
  <c r="I211" i="13"/>
  <c r="K211" i="13" s="1"/>
  <c r="I207" i="13"/>
  <c r="I195" i="13"/>
  <c r="I191" i="13"/>
  <c r="I188" i="13"/>
  <c r="I185" i="13"/>
  <c r="I179" i="13"/>
  <c r="I176" i="13"/>
  <c r="I167" i="13"/>
  <c r="K167" i="13" s="1"/>
  <c r="I165" i="13"/>
  <c r="K165" i="13" s="1"/>
  <c r="I162" i="13"/>
  <c r="I159" i="13"/>
  <c r="I155" i="13"/>
  <c r="I153" i="13"/>
  <c r="I149" i="13"/>
  <c r="I146" i="13"/>
  <c r="I143" i="13"/>
  <c r="I139" i="13"/>
  <c r="I135" i="13"/>
  <c r="I132" i="13"/>
  <c r="I127" i="13"/>
  <c r="I124" i="13"/>
  <c r="I108" i="13"/>
  <c r="K108" i="13" s="1"/>
  <c r="I100" i="13"/>
  <c r="K100" i="13" s="1"/>
  <c r="I93" i="13"/>
  <c r="K93" i="13" s="1"/>
  <c r="I89" i="13"/>
  <c r="K89" i="13" s="1"/>
  <c r="I85" i="13"/>
  <c r="K55" i="13"/>
  <c r="I17" i="13"/>
  <c r="I123" i="13" l="1"/>
  <c r="K123" i="13" s="1"/>
  <c r="K124" i="13"/>
  <c r="I131" i="13"/>
  <c r="K131" i="13" s="1"/>
  <c r="K132" i="13"/>
  <c r="I138" i="13"/>
  <c r="K139" i="13"/>
  <c r="I145" i="13"/>
  <c r="K145" i="13" s="1"/>
  <c r="K146" i="13"/>
  <c r="I152" i="13"/>
  <c r="K152" i="13" s="1"/>
  <c r="K153" i="13"/>
  <c r="I158" i="13"/>
  <c r="K158" i="13" s="1"/>
  <c r="K159" i="13"/>
  <c r="I175" i="13"/>
  <c r="K175" i="13" s="1"/>
  <c r="K176" i="13"/>
  <c r="I184" i="13"/>
  <c r="K185" i="13"/>
  <c r="I190" i="13"/>
  <c r="K190" i="13" s="1"/>
  <c r="K191" i="13"/>
  <c r="I206" i="13"/>
  <c r="K206" i="13" s="1"/>
  <c r="K207" i="13"/>
  <c r="I213" i="13"/>
  <c r="K213" i="13" s="1"/>
  <c r="K214" i="13"/>
  <c r="I242" i="13"/>
  <c r="K242" i="13" s="1"/>
  <c r="K243" i="13"/>
  <c r="I272" i="13"/>
  <c r="K272" i="13" s="1"/>
  <c r="K274" i="13"/>
  <c r="I291" i="13"/>
  <c r="K291" i="13" s="1"/>
  <c r="K292" i="13"/>
  <c r="I299" i="13"/>
  <c r="K299" i="13" s="1"/>
  <c r="K300" i="13"/>
  <c r="I322" i="13"/>
  <c r="K322" i="13" s="1"/>
  <c r="K323" i="13"/>
  <c r="I349" i="13"/>
  <c r="K351" i="13"/>
  <c r="I409" i="13"/>
  <c r="K409" i="13" s="1"/>
  <c r="K410" i="13"/>
  <c r="I423" i="13"/>
  <c r="K423" i="13" s="1"/>
  <c r="K424" i="13"/>
  <c r="I429" i="13"/>
  <c r="K429" i="13" s="1"/>
  <c r="K430" i="13"/>
  <c r="I445" i="13"/>
  <c r="K446" i="13"/>
  <c r="I467" i="13"/>
  <c r="K467" i="13" s="1"/>
  <c r="K468" i="13"/>
  <c r="I475" i="13"/>
  <c r="K475" i="13" s="1"/>
  <c r="K476" i="13"/>
  <c r="I483" i="13"/>
  <c r="K483" i="13" s="1"/>
  <c r="K484" i="13"/>
  <c r="I16" i="13"/>
  <c r="K16" i="13" s="1"/>
  <c r="K17" i="13"/>
  <c r="I79" i="13"/>
  <c r="K85" i="13"/>
  <c r="I126" i="13"/>
  <c r="K126" i="13" s="1"/>
  <c r="K127" i="13"/>
  <c r="I134" i="13"/>
  <c r="K134" i="13" s="1"/>
  <c r="K135" i="13"/>
  <c r="I142" i="13"/>
  <c r="K142" i="13" s="1"/>
  <c r="K143" i="13"/>
  <c r="I148" i="13"/>
  <c r="K148" i="13" s="1"/>
  <c r="K149" i="13"/>
  <c r="I156" i="13"/>
  <c r="K156" i="13" s="1"/>
  <c r="K155" i="13"/>
  <c r="I161" i="13"/>
  <c r="K161" i="13" s="1"/>
  <c r="K162" i="13"/>
  <c r="I178" i="13"/>
  <c r="K178" i="13" s="1"/>
  <c r="K179" i="13"/>
  <c r="I187" i="13"/>
  <c r="K187" i="13" s="1"/>
  <c r="K188" i="13"/>
  <c r="I194" i="13"/>
  <c r="K195" i="13"/>
  <c r="I223" i="13"/>
  <c r="K224" i="13"/>
  <c r="I231" i="13"/>
  <c r="K231" i="13" s="1"/>
  <c r="K232" i="13"/>
  <c r="I238" i="13"/>
  <c r="K239" i="13"/>
  <c r="I245" i="13"/>
  <c r="K245" i="13" s="1"/>
  <c r="K246" i="13"/>
  <c r="I252" i="13"/>
  <c r="K252" i="13" s="1"/>
  <c r="K253" i="13"/>
  <c r="I286" i="13"/>
  <c r="K287" i="13"/>
  <c r="I302" i="13"/>
  <c r="K302" i="13" s="1"/>
  <c r="K303" i="13"/>
  <c r="I310" i="13"/>
  <c r="K312" i="13"/>
  <c r="I319" i="13"/>
  <c r="K319" i="13" s="1"/>
  <c r="K320" i="13"/>
  <c r="I326" i="13"/>
  <c r="K326" i="13" s="1"/>
  <c r="K327" i="13"/>
  <c r="I332" i="13"/>
  <c r="K332" i="13" s="1"/>
  <c r="K333" i="13"/>
  <c r="I361" i="13"/>
  <c r="K361" i="13" s="1"/>
  <c r="K362" i="13"/>
  <c r="I382" i="13"/>
  <c r="K382" i="13" s="1"/>
  <c r="K383" i="13"/>
  <c r="I404" i="13"/>
  <c r="K405" i="13"/>
  <c r="I412" i="13"/>
  <c r="K412" i="13" s="1"/>
  <c r="K413" i="13"/>
  <c r="I418" i="13"/>
  <c r="K418" i="13" s="1"/>
  <c r="K419" i="13"/>
  <c r="I426" i="13"/>
  <c r="K426" i="13" s="1"/>
  <c r="K427" i="13"/>
  <c r="I433" i="13"/>
  <c r="K434" i="13"/>
  <c r="I441" i="13"/>
  <c r="K441" i="13" s="1"/>
  <c r="K442" i="13"/>
  <c r="I450" i="13"/>
  <c r="K451" i="13"/>
  <c r="I464" i="13"/>
  <c r="K464" i="13" s="1"/>
  <c r="K465" i="13"/>
  <c r="I470" i="13"/>
  <c r="K470" i="13" s="1"/>
  <c r="K471" i="13"/>
  <c r="I478" i="13"/>
  <c r="K478" i="13" s="1"/>
  <c r="K479" i="13"/>
  <c r="I505" i="13"/>
  <c r="K505" i="13" s="1"/>
  <c r="K506" i="13"/>
  <c r="I249" i="13"/>
  <c r="K249" i="13" s="1"/>
  <c r="K250" i="13"/>
  <c r="I281" i="13"/>
  <c r="K281" i="13" s="1"/>
  <c r="K283" i="13"/>
  <c r="I329" i="13"/>
  <c r="K329" i="13" s="1"/>
  <c r="K330" i="13"/>
  <c r="I379" i="13"/>
  <c r="K379" i="13" s="1"/>
  <c r="K380" i="13"/>
  <c r="I415" i="13"/>
  <c r="K415" i="13" s="1"/>
  <c r="K416" i="13"/>
  <c r="I438" i="13"/>
  <c r="K438" i="13" s="1"/>
  <c r="K439" i="13"/>
  <c r="I454" i="13"/>
  <c r="K455" i="13"/>
  <c r="I489" i="13"/>
  <c r="I262" i="13"/>
  <c r="K262" i="13" s="1"/>
  <c r="I92" i="13"/>
  <c r="I339" i="13"/>
  <c r="I500" i="13"/>
  <c r="K500" i="13" s="1"/>
  <c r="I48" i="13"/>
  <c r="K48" i="13" s="1"/>
  <c r="I367" i="13"/>
  <c r="I546" i="13"/>
  <c r="K546" i="13" s="1"/>
  <c r="I88" i="13"/>
  <c r="I47" i="13"/>
  <c r="K47" i="13" s="1"/>
  <c r="I120" i="13"/>
  <c r="K54" i="13"/>
  <c r="I234" i="13"/>
  <c r="K234" i="13" s="1"/>
  <c r="I9" i="13"/>
  <c r="K9" i="13" s="1"/>
  <c r="I99" i="13"/>
  <c r="I104" i="13"/>
  <c r="I340" i="13"/>
  <c r="K340" i="13" s="1"/>
  <c r="I171" i="13"/>
  <c r="I277" i="13"/>
  <c r="K277" i="13" s="1"/>
  <c r="I276" i="13"/>
  <c r="K276" i="13" s="1"/>
  <c r="I389" i="13"/>
  <c r="I51" i="13"/>
  <c r="K51" i="13" s="1"/>
  <c r="I68" i="13"/>
  <c r="I269" i="13"/>
  <c r="I459" i="13"/>
  <c r="I493" i="13"/>
  <c r="K493" i="13" s="1"/>
  <c r="I356" i="13"/>
  <c r="I521" i="13"/>
  <c r="K521" i="13" s="1"/>
  <c r="K115" i="13"/>
  <c r="I20" i="13"/>
  <c r="I542" i="13"/>
  <c r="K542" i="13" s="1"/>
  <c r="I538" i="13"/>
  <c r="K538" i="13" s="1"/>
  <c r="I524" i="13"/>
  <c r="K524" i="13" s="1"/>
  <c r="I514" i="13"/>
  <c r="K514" i="13" s="1"/>
  <c r="I374" i="13"/>
  <c r="I360" i="13"/>
  <c r="I350" i="13"/>
  <c r="K350" i="13" s="1"/>
  <c r="I345" i="13"/>
  <c r="K345" i="13" s="1"/>
  <c r="I344" i="13"/>
  <c r="I316" i="13"/>
  <c r="K316" i="13" s="1"/>
  <c r="I311" i="13"/>
  <c r="K311" i="13" s="1"/>
  <c r="I306" i="13"/>
  <c r="K306" i="13" s="1"/>
  <c r="I305" i="13"/>
  <c r="K305" i="13" s="1"/>
  <c r="I296" i="13"/>
  <c r="K296" i="13" s="1"/>
  <c r="I273" i="13"/>
  <c r="K273" i="13" s="1"/>
  <c r="I257" i="13"/>
  <c r="I218" i="13"/>
  <c r="I210" i="13"/>
  <c r="I205" i="13"/>
  <c r="K205" i="13" s="1"/>
  <c r="I200" i="13"/>
  <c r="K200" i="13" s="1"/>
  <c r="I199" i="13"/>
  <c r="I164" i="13"/>
  <c r="K164" i="13" s="1"/>
  <c r="I111" i="13"/>
  <c r="K111" i="13" s="1"/>
  <c r="I74" i="13"/>
  <c r="I59" i="13"/>
  <c r="I63" i="13"/>
  <c r="I43" i="13"/>
  <c r="I25" i="13"/>
  <c r="I13" i="13"/>
  <c r="K13" i="13" l="1"/>
  <c r="I241" i="13"/>
  <c r="K241" i="13" s="1"/>
  <c r="I474" i="13"/>
  <c r="I473" i="13" s="1"/>
  <c r="K473" i="13" s="1"/>
  <c r="I315" i="13"/>
  <c r="K315" i="13" s="1"/>
  <c r="K184" i="13"/>
  <c r="I141" i="13"/>
  <c r="K141" i="13" s="1"/>
  <c r="I248" i="13"/>
  <c r="K248" i="13" s="1"/>
  <c r="I130" i="13"/>
  <c r="K130" i="13" s="1"/>
  <c r="I151" i="13"/>
  <c r="K151" i="13" s="1"/>
  <c r="I408" i="13"/>
  <c r="I463" i="13"/>
  <c r="K463" i="13" s="1"/>
  <c r="I24" i="13"/>
  <c r="K24" i="13" s="1"/>
  <c r="K25" i="13"/>
  <c r="I62" i="13"/>
  <c r="K62" i="13" s="1"/>
  <c r="K63" i="13"/>
  <c r="I198" i="13"/>
  <c r="K198" i="13" s="1"/>
  <c r="K199" i="13"/>
  <c r="I355" i="13"/>
  <c r="K355" i="13" s="1"/>
  <c r="K356" i="13"/>
  <c r="I67" i="13"/>
  <c r="K67" i="13" s="1"/>
  <c r="K68" i="13"/>
  <c r="I98" i="13"/>
  <c r="K98" i="13" s="1"/>
  <c r="K99" i="13"/>
  <c r="I449" i="13"/>
  <c r="K449" i="13" s="1"/>
  <c r="K450" i="13"/>
  <c r="I403" i="13"/>
  <c r="K404" i="13"/>
  <c r="I42" i="13"/>
  <c r="K42" i="13" s="1"/>
  <c r="K43" i="13"/>
  <c r="I58" i="13"/>
  <c r="K58" i="13" s="1"/>
  <c r="K59" i="13"/>
  <c r="I209" i="13"/>
  <c r="K209" i="13" s="1"/>
  <c r="K210" i="13"/>
  <c r="I228" i="13"/>
  <c r="K228" i="13" s="1"/>
  <c r="I256" i="13"/>
  <c r="K256" i="13" s="1"/>
  <c r="K257" i="13"/>
  <c r="I282" i="13"/>
  <c r="K282" i="13" s="1"/>
  <c r="I295" i="13"/>
  <c r="K295" i="13" s="1"/>
  <c r="I325" i="13"/>
  <c r="K325" i="13" s="1"/>
  <c r="I359" i="13"/>
  <c r="K359" i="13" s="1"/>
  <c r="K360" i="13"/>
  <c r="I378" i="13"/>
  <c r="K378" i="13" s="1"/>
  <c r="I437" i="13"/>
  <c r="I19" i="13"/>
  <c r="K19" i="13" s="1"/>
  <c r="K20" i="13"/>
  <c r="I268" i="13"/>
  <c r="K269" i="13"/>
  <c r="I170" i="13"/>
  <c r="I169" i="13" s="1"/>
  <c r="K171" i="13"/>
  <c r="I103" i="13"/>
  <c r="K103" i="13" s="1"/>
  <c r="K104" i="13"/>
  <c r="I119" i="13"/>
  <c r="K119" i="13" s="1"/>
  <c r="K120" i="13"/>
  <c r="I87" i="13"/>
  <c r="K87" i="13" s="1"/>
  <c r="K88" i="13"/>
  <c r="I366" i="13"/>
  <c r="K366" i="13" s="1"/>
  <c r="K367" i="13"/>
  <c r="I91" i="13"/>
  <c r="K91" i="13" s="1"/>
  <c r="K92" i="13"/>
  <c r="I486" i="13"/>
  <c r="K489" i="13"/>
  <c r="I422" i="13"/>
  <c r="I73" i="13"/>
  <c r="K73" i="13" s="1"/>
  <c r="K74" i="13"/>
  <c r="I217" i="13"/>
  <c r="K218" i="13"/>
  <c r="I343" i="13"/>
  <c r="K343" i="13" s="1"/>
  <c r="K344" i="13"/>
  <c r="I458" i="13"/>
  <c r="K459" i="13"/>
  <c r="I386" i="13"/>
  <c r="K389" i="13"/>
  <c r="I336" i="13"/>
  <c r="K339" i="13"/>
  <c r="I453" i="13"/>
  <c r="K453" i="13" s="1"/>
  <c r="K454" i="13"/>
  <c r="I432" i="13"/>
  <c r="K432" i="13" s="1"/>
  <c r="K433" i="13"/>
  <c r="I309" i="13"/>
  <c r="K309" i="13" s="1"/>
  <c r="K310" i="13"/>
  <c r="I285" i="13"/>
  <c r="K286" i="13"/>
  <c r="I237" i="13"/>
  <c r="K237" i="13" s="1"/>
  <c r="K238" i="13"/>
  <c r="I222" i="13"/>
  <c r="K222" i="13" s="1"/>
  <c r="K223" i="13"/>
  <c r="I193" i="13"/>
  <c r="K193" i="13" s="1"/>
  <c r="K194" i="13"/>
  <c r="I78" i="13"/>
  <c r="K78" i="13" s="1"/>
  <c r="K79" i="13"/>
  <c r="I444" i="13"/>
  <c r="K444" i="13" s="1"/>
  <c r="K445" i="13"/>
  <c r="I348" i="13"/>
  <c r="K348" i="13" s="1"/>
  <c r="K349" i="13"/>
  <c r="I137" i="13"/>
  <c r="K137" i="13" s="1"/>
  <c r="K138" i="13"/>
  <c r="I373" i="13"/>
  <c r="K374" i="13"/>
  <c r="I263" i="13"/>
  <c r="K263" i="13" s="1"/>
  <c r="I537" i="13"/>
  <c r="I365" i="13"/>
  <c r="K365" i="13" s="1"/>
  <c r="I354" i="13"/>
  <c r="I110" i="13"/>
  <c r="I8" i="13"/>
  <c r="K474" i="13" l="1"/>
  <c r="I227" i="13"/>
  <c r="K227" i="13" s="1"/>
  <c r="I407" i="13"/>
  <c r="K407" i="13" s="1"/>
  <c r="I255" i="13"/>
  <c r="K255" i="13" s="1"/>
  <c r="K408" i="13"/>
  <c r="I294" i="13"/>
  <c r="K294" i="13" s="1"/>
  <c r="I23" i="13"/>
  <c r="K23" i="13" s="1"/>
  <c r="I66" i="13"/>
  <c r="K66" i="13" s="1"/>
  <c r="I7" i="13"/>
  <c r="K7" i="13" s="1"/>
  <c r="K8" i="13"/>
  <c r="I102" i="13"/>
  <c r="K102" i="13" s="1"/>
  <c r="K110" i="13"/>
  <c r="I421" i="13"/>
  <c r="K421" i="13" s="1"/>
  <c r="K422" i="13"/>
  <c r="K170" i="13"/>
  <c r="I353" i="13"/>
  <c r="K353" i="13" s="1"/>
  <c r="K354" i="13"/>
  <c r="I499" i="13"/>
  <c r="K499" i="13" s="1"/>
  <c r="K537" i="13"/>
  <c r="K285" i="13"/>
  <c r="I280" i="13"/>
  <c r="K280" i="13" s="1"/>
  <c r="I335" i="13"/>
  <c r="K336" i="13"/>
  <c r="I385" i="13"/>
  <c r="K386" i="13"/>
  <c r="I457" i="13"/>
  <c r="K457" i="13" s="1"/>
  <c r="K458" i="13"/>
  <c r="I216" i="13"/>
  <c r="K217" i="13"/>
  <c r="I436" i="13"/>
  <c r="K436" i="13" s="1"/>
  <c r="K437" i="13"/>
  <c r="I482" i="13"/>
  <c r="K482" i="13" s="1"/>
  <c r="K486" i="13"/>
  <c r="I267" i="13"/>
  <c r="K268" i="13"/>
  <c r="I402" i="13"/>
  <c r="K402" i="13" s="1"/>
  <c r="K403" i="13"/>
  <c r="I372" i="13"/>
  <c r="K372" i="13" s="1"/>
  <c r="K373" i="13"/>
  <c r="I226" i="13" l="1"/>
  <c r="K226" i="13" s="1"/>
  <c r="I498" i="13"/>
  <c r="K498" i="13" s="1"/>
  <c r="I448" i="13"/>
  <c r="K448" i="13" s="1"/>
  <c r="I6" i="13"/>
  <c r="I364" i="13"/>
  <c r="K364" i="13" s="1"/>
  <c r="I266" i="13"/>
  <c r="K266" i="13" s="1"/>
  <c r="K267" i="13"/>
  <c r="K216" i="13"/>
  <c r="I197" i="13"/>
  <c r="K197" i="13" s="1"/>
  <c r="K385" i="13"/>
  <c r="I377" i="13"/>
  <c r="K377" i="13" s="1"/>
  <c r="K335" i="13"/>
  <c r="I314" i="13"/>
  <c r="K314" i="13" s="1"/>
  <c r="I551" i="13"/>
  <c r="K551" i="13" s="1"/>
  <c r="K169" i="13"/>
  <c r="I129" i="13"/>
  <c r="K129" i="13" s="1"/>
  <c r="I481" i="13" l="1"/>
  <c r="K6" i="13"/>
  <c r="K481" i="13" l="1"/>
  <c r="I552" i="13"/>
  <c r="K552" i="1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B237" authorId="0" shapeId="0" xr:uid="{00000000-0006-0000-0000-000001000000}">
      <text>
        <r>
          <rPr>
            <b/>
            <sz val="10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<sst xmlns="http://schemas.openxmlformats.org/spreadsheetml/2006/main" count="3362" uniqueCount="491">
  <si>
    <t>07</t>
  </si>
  <si>
    <t>01</t>
  </si>
  <si>
    <t>0</t>
  </si>
  <si>
    <t>1</t>
  </si>
  <si>
    <t>200</t>
  </si>
  <si>
    <t>02</t>
  </si>
  <si>
    <t>2</t>
  </si>
  <si>
    <t>3</t>
  </si>
  <si>
    <t xml:space="preserve">   </t>
  </si>
  <si>
    <t>09</t>
  </si>
  <si>
    <t>Наименование</t>
  </si>
  <si>
    <t>Целевая статья</t>
  </si>
  <si>
    <t>Группа видов расходов</t>
  </si>
  <si>
    <t>Раздел</t>
  </si>
  <si>
    <t>Подраздел</t>
  </si>
  <si>
    <t>4</t>
  </si>
  <si>
    <t>5</t>
  </si>
  <si>
    <t>6</t>
  </si>
  <si>
    <t>10</t>
  </si>
  <si>
    <t>04</t>
  </si>
  <si>
    <t>08</t>
  </si>
  <si>
    <t>11</t>
  </si>
  <si>
    <t>03</t>
  </si>
  <si>
    <t>05</t>
  </si>
  <si>
    <t xml:space="preserve"> </t>
  </si>
  <si>
    <t>06</t>
  </si>
  <si>
    <t>12</t>
  </si>
  <si>
    <t>13</t>
  </si>
  <si>
    <t>Муниципальная программа "Развитие муниципальной службы в администрации муниципального образования Дубенский район"</t>
  </si>
  <si>
    <t>14</t>
  </si>
  <si>
    <t>15</t>
  </si>
  <si>
    <t>16</t>
  </si>
  <si>
    <t>Муниципальная программа муниципального образования Дубенский район "Управление муниципальными финансами муниципального образования Дубенский район"</t>
  </si>
  <si>
    <t>17</t>
  </si>
  <si>
    <t>18</t>
  </si>
  <si>
    <t>Муниципальная программа "Обеспечение доступным качественным жильем и услугами ЖКХ населения "</t>
  </si>
  <si>
    <t>Муниципальная программа "Развитие культуры на территории муниципального образования Дубенский район"</t>
  </si>
  <si>
    <t>Муниципальная программа "Развитие образования на территории муниципального образования Дубенский район"</t>
  </si>
  <si>
    <t>Муниципальная программа "Управление муниципальным имуществом и земельными ресурсами на территории муниципального образования Дубенский район"</t>
  </si>
  <si>
    <t>Муниципальная программа "Информатизация муниципального образования Дубенский район"</t>
  </si>
  <si>
    <t>Муниципальная программа "Защита населения и территории Дубенского района от чрезвычайных ситуаций, пожарной безопасности и безопасности людей на водных объектах"</t>
  </si>
  <si>
    <t>Муниципальная программа "Охрана окружающей среды муниципального образования Дубенский район"</t>
  </si>
  <si>
    <t>Муниципальная программа "Модернизация и развитие автомобильных дорог общего пользования"</t>
  </si>
  <si>
    <t>Муниципальная программа "Развитие архивного дела на территории муниципального образования Дубенский район"</t>
  </si>
  <si>
    <t>Муниципальная программа "Профилактика терроризма и экстремизма, а также минимизация последствий проявлений терроризма и экстремизма на территории муниципального образования Дубенский район"</t>
  </si>
  <si>
    <t>7</t>
  </si>
  <si>
    <t>Муниципальная программа "Повышение безопасности дорожного движения муниципального образования Дубенский район"</t>
  </si>
  <si>
    <t>8</t>
  </si>
  <si>
    <t>00</t>
  </si>
  <si>
    <t>Мероприятие "Реализация  основных мероприятий общеобразовательных программ дошкольного образования"</t>
  </si>
  <si>
    <t xml:space="preserve">Расходы на обеспечение деятельности (оказание услуг) муниципальных учреждений </t>
  </si>
  <si>
    <t>00590</t>
  </si>
  <si>
    <t>Мероприятие "Предоставление мер материальной поддержки участникам образовательных отношений"</t>
  </si>
  <si>
    <t>00000</t>
  </si>
  <si>
    <t>Субвенции на реализацию Закона Тульской области "О наделении органов местного самоуправления государственными полномочиями по выплате компенсации платы, взимаемой с родителей (законных представителей) за присмотр и уход за детьми, посещающими образовательные организации (за исключением государственных образовательных организаций, находящихся в ведении Тульской области), реализующие образовательную программу дошкольного образования"</t>
  </si>
  <si>
    <t>Мероприятие "Предоставление мер социальной поддержки участникам образовательных отношений"</t>
  </si>
  <si>
    <t>Мероприятие "Реализация основных общеобразовательных программ общего образования"</t>
  </si>
  <si>
    <t>Мероприятие "Организация отдыха, оздоровления и занятости детей"</t>
  </si>
  <si>
    <t xml:space="preserve">Подпрограмма "Организация духовно-нравственного воспитания детей и молодёжи образовательных учреждений"  </t>
  </si>
  <si>
    <t>Расходы на обеспечение функций муниципальных органов</t>
  </si>
  <si>
    <t xml:space="preserve">Подпрограмма "Обеспечение реализации муниципальной программы" </t>
  </si>
  <si>
    <t xml:space="preserve">Мероприятие "Организация духовно-нравственного воспитания детей и молодёжи" </t>
  </si>
  <si>
    <t>20020</t>
  </si>
  <si>
    <t>00190</t>
  </si>
  <si>
    <t xml:space="preserve">Субвенции на реализацию Федерального закона "Об образовании" </t>
  </si>
  <si>
    <t>82510</t>
  </si>
  <si>
    <t>82530</t>
  </si>
  <si>
    <t xml:space="preserve">Подпрограмма "Развитие дополнительного образования" </t>
  </si>
  <si>
    <t xml:space="preserve">Подпрограмма "Организация отдыха, оздоровления и занятости детей"  </t>
  </si>
  <si>
    <t>Подпрограмма "Сохранение и развитие музеев и их филиалов муниципального образования Дубенский район  автономными учреждениями"</t>
  </si>
  <si>
    <t xml:space="preserve">Подпрограмма "Развитие физической культуры, массового спорта в муниципальном образовании Дубенский район" </t>
  </si>
  <si>
    <t>80210</t>
  </si>
  <si>
    <t>Мероприятие "Обеспечение деятельности муниципальных органов"</t>
  </si>
  <si>
    <t>Мероприятие "Обеспечение деятельности муниципальных учреждений"</t>
  </si>
  <si>
    <t>82910</t>
  </si>
  <si>
    <t>82500</t>
  </si>
  <si>
    <t>Подпрограмма "Развитие учреждений образования отрасли "Культура"</t>
  </si>
  <si>
    <t xml:space="preserve">Подпрограмма "Сохранение и развитие библиотечного дела автономными учреждениями" </t>
  </si>
  <si>
    <t>Подпрограмма "Молодёжь Дубенского района"</t>
  </si>
  <si>
    <t xml:space="preserve">Подпрограмма "Газификация населённых пунктов муниципального образования Дубенский район" </t>
  </si>
  <si>
    <t xml:space="preserve">Подпрограмма "Обеспечение жильём молодых семей" </t>
  </si>
  <si>
    <t>80100</t>
  </si>
  <si>
    <t>20270</t>
  </si>
  <si>
    <t>20030</t>
  </si>
  <si>
    <t>20040</t>
  </si>
  <si>
    <t>20050</t>
  </si>
  <si>
    <t>20080</t>
  </si>
  <si>
    <t>120</t>
  </si>
  <si>
    <t>20170</t>
  </si>
  <si>
    <t>20180</t>
  </si>
  <si>
    <t>20190</t>
  </si>
  <si>
    <t>20200</t>
  </si>
  <si>
    <t>20210</t>
  </si>
  <si>
    <t>80010</t>
  </si>
  <si>
    <t>80020</t>
  </si>
  <si>
    <t>00110</t>
  </si>
  <si>
    <t>20310</t>
  </si>
  <si>
    <t>20320</t>
  </si>
  <si>
    <t>70020</t>
  </si>
  <si>
    <t>70030</t>
  </si>
  <si>
    <t>70040</t>
  </si>
  <si>
    <t>70050</t>
  </si>
  <si>
    <t>20290</t>
  </si>
  <si>
    <t>40010</t>
  </si>
  <si>
    <t>20100</t>
  </si>
  <si>
    <t>20130</t>
  </si>
  <si>
    <t>20160</t>
  </si>
  <si>
    <t xml:space="preserve">Подпрограмма "Развитие общего образования" </t>
  </si>
  <si>
    <t xml:space="preserve">Подпрограмма "Проведение районных праздничных мероприятий для населения" </t>
  </si>
  <si>
    <t>Расходы на обеспечение деятельности (оказание услуг) муниципальных учреждений</t>
  </si>
  <si>
    <t>Расходы на выплаты по оплате труда работников государственных (муниципальных) органов</t>
  </si>
  <si>
    <t>Подпрограмма "Обеспечение деятельности муниципальных учреждений"</t>
  </si>
  <si>
    <t>Мероприятие "Оказание транспортных услуг по перевозке учащихся муниципальных образовательных учреждений на пригородных маршрутах"</t>
  </si>
  <si>
    <t xml:space="preserve">Мероприятие "Районные культурно-досуговые мероприятия" </t>
  </si>
  <si>
    <t>Мероприятие "Организация предоставления дополнительного образования детей"</t>
  </si>
  <si>
    <t>Мероприятие "Реализация физкультурных и спортивных мероприятий, обеспечение участия делегаций в межрайонных, зональных, областных и всероссийских спортивных мероприятиях"</t>
  </si>
  <si>
    <t xml:space="preserve">Мероприятия "Газификация населённых пунктов муниципального образования Дубенский район" </t>
  </si>
  <si>
    <t xml:space="preserve">Ежемесячная доплата к трудовой пенсии лицам, замещавшим муниципальные должности в муниципальном образовании Дубенский район </t>
  </si>
  <si>
    <t xml:space="preserve">Единовременная денежная выплата при рождении второго и последующих детей </t>
  </si>
  <si>
    <t xml:space="preserve">Подпрограмма "Проведение мероприятий по социальной поддержке населения Дубенского района" </t>
  </si>
  <si>
    <t xml:space="preserve">Мероприятия по социальной поддержке населения Дубенского района </t>
  </si>
  <si>
    <t>Подпрограмма "Снижение рисков и смягчение последствий чрезвычайных ситуаций природного и техногенного характера"</t>
  </si>
  <si>
    <t xml:space="preserve">Подпрограмма "Обеспечение безопасности людей на водных объектах" </t>
  </si>
  <si>
    <t xml:space="preserve">Подпрограмма "Борьба с сорняком борщевик Сосновского" </t>
  </si>
  <si>
    <t xml:space="preserve">Подпрограмма "Экология и природные ресурсы Дубенского района" </t>
  </si>
  <si>
    <t>Подпрограмма "Обращение с твёрдыми бытовыми отходами"</t>
  </si>
  <si>
    <t xml:space="preserve">Подпрограмма "Капитальный ремонт и ремонт автомобильных дорог общего пользования" </t>
  </si>
  <si>
    <t xml:space="preserve">Подпрограмма "Имущественные отношения" </t>
  </si>
  <si>
    <t>Мероприятие "Обеспечение реализации прав отдельных категорий граждан муниципального образования Дубенский район на меры социальной поддержки"</t>
  </si>
  <si>
    <t>Мероприятие "Обеспечение деятельности учреждений"</t>
  </si>
  <si>
    <t>Мероприятие "Определение размера арендной платы при предоставлении муниципального имущества в аренду "</t>
  </si>
  <si>
    <t>Подпрограмма "Развитие архивного дела</t>
  </si>
  <si>
    <t>Подпрограмм "Противодействие коррупции"</t>
  </si>
  <si>
    <t>Подпрограмма "Развитие муниципальной службы"</t>
  </si>
  <si>
    <t>Муниципальная программа "Развитие территориального общественного самоуправления в муниципальном образовании Дубенский район"</t>
  </si>
  <si>
    <t>Подпрограмма "Развитие механизмов регулирование межбюджетных отношений муниципального образования Дубенский район"</t>
  </si>
  <si>
    <t>Мероприятие "Выравнивание бюджетной обеспеченности"</t>
  </si>
  <si>
    <t>Дотация на выравнивание бюджетной обеспеченности поселений</t>
  </si>
  <si>
    <t xml:space="preserve">Основные мероприятия "Обеспечение реализации муниципальной программы" </t>
  </si>
  <si>
    <t>Подпрограмма" Обеспечение деятельности муниципальных казенных учреждений"</t>
  </si>
  <si>
    <t>Мероприятие "Обеспечение деятельности учреждения"</t>
  </si>
  <si>
    <t>Подпрограмма "Профилактика терроризма и экстремизма"</t>
  </si>
  <si>
    <t xml:space="preserve">Подпрограмма "Обеспечение деятельности муниципальных органов" </t>
  </si>
  <si>
    <t>Мероприятия, направленные на противодействие коррупции</t>
  </si>
  <si>
    <t>Подпрограмма  "Повышение безопасности дорожного движения в муниципальном образовании Дубенский район"</t>
  </si>
  <si>
    <t>Мероприятие "Организация предоставления дополнительного образования в отрасли "Культура"</t>
  </si>
  <si>
    <t xml:space="preserve">Основное мероприятие "Обеспечение реализации муниципальной программы" </t>
  </si>
  <si>
    <t>Подпрограмма "Развитие территориального общественного самоуправления"</t>
  </si>
  <si>
    <t>20340</t>
  </si>
  <si>
    <t>Дотации на поддержку мер по обеспечению сбалансированности бюджетов поселений</t>
  </si>
  <si>
    <t>Мероприятие "Предоставление мер социальной поддержки работникам муниципальных библиотек"</t>
  </si>
  <si>
    <t>Мероприятие "Предоставление мер социальной поддержки работникам муниципальных  музеев и их филиалов"</t>
  </si>
  <si>
    <t xml:space="preserve">Мероприятие "Капитальный ремонт и ремонт автомобильных дорог общего пользования" </t>
  </si>
  <si>
    <t>Мероприятие "Молодёжь Дубенского района"</t>
  </si>
  <si>
    <t xml:space="preserve">Мероприятие "Комплексные меры противодействия злоупотреблению наркотиками и их незаконному обороту" </t>
  </si>
  <si>
    <t>Мероприятие "Расходы в сфере информационно-коммуникационных технологий"</t>
  </si>
  <si>
    <t xml:space="preserve">Подпрограмма "Развитие дошкольного образования" </t>
  </si>
  <si>
    <t>Муниципальная программа "Комплексное развитие систем коммунальной инфраструктуры муниципального образования Дубенский район"</t>
  </si>
  <si>
    <t>Подпрограмма "Жилищно-коммунальное хозяйство муниципального образования Дубенский район"</t>
  </si>
  <si>
    <t>21</t>
  </si>
  <si>
    <t>70060</t>
  </si>
  <si>
    <t>Муниципальная программа "Открытый муниципалитет муниципального образования Дубенский район"</t>
  </si>
  <si>
    <t>22</t>
  </si>
  <si>
    <t>20460</t>
  </si>
  <si>
    <t>20510</t>
  </si>
  <si>
    <t>Мероприятие "Оформление документов по приватизации муниципального жилого фонда"</t>
  </si>
  <si>
    <t>Муниципальная программа "Устойчивое развитие сельских территорий Дубенского района"</t>
  </si>
  <si>
    <t>23</t>
  </si>
  <si>
    <t>20470</t>
  </si>
  <si>
    <t>Муниципальная программа "Развитие физической культуры, спорта и повышение эффективности реализации молодёжной политики на территории муниципального образования Дубенский район"</t>
  </si>
  <si>
    <t>25</t>
  </si>
  <si>
    <t>20570</t>
  </si>
  <si>
    <t>Подпрограмма "Приобретение и устройство детских игровых и спортивных площадок"</t>
  </si>
  <si>
    <t>Мероприятие "Приобретение детских игровых площадок"</t>
  </si>
  <si>
    <t>Подпрограмма "Улучшение материально-технического обеспечения администрации муниципального образования Дубенский район"</t>
  </si>
  <si>
    <t>600</t>
  </si>
  <si>
    <t>Мероприятие "Выполнение кадастровых работ"</t>
  </si>
  <si>
    <t xml:space="preserve">Подпрограмма "Содержание автомобильных дорог" </t>
  </si>
  <si>
    <t>Муниципальная программа "Благоустройство территорий в муниципальном образовании Дубенский район"</t>
  </si>
  <si>
    <t>Подпрограмма "Публикация официальных материалов муниципального образования Дубенский район"</t>
  </si>
  <si>
    <t>Мероприятия по  публикации официальных  информационных материалов органов местного самоуправления муниципального образования Дубенский район</t>
  </si>
  <si>
    <t xml:space="preserve">Подпрограмма "Комплексные меры противодействия злоупотреблению наркотиками и их незаконному обороту в муниципальном образовании Дубенский район" </t>
  </si>
  <si>
    <t>Подпрограмма "Земельные отношения"</t>
  </si>
  <si>
    <t>20461</t>
  </si>
  <si>
    <t>S0200</t>
  </si>
  <si>
    <t xml:space="preserve">Мероприятия по оказанию услуг по сбору, подготовке и размещению информационных материалов </t>
  </si>
  <si>
    <t>9</t>
  </si>
  <si>
    <t>300</t>
  </si>
  <si>
    <t>400</t>
  </si>
  <si>
    <t>Капитальные вложения в объекты недвижимого имущества государственной (муниципальной) собственности</t>
  </si>
  <si>
    <t>800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</si>
  <si>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</si>
  <si>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</si>
  <si>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500</t>
  </si>
  <si>
    <t>Обеспечение функционирования администрации муниципального образования Дубенский район</t>
  </si>
  <si>
    <t>Глава администрации муниципального образования Дубенский район</t>
  </si>
  <si>
    <t>Расходы на выплаты персоналу государственных (муниципальных) органов</t>
  </si>
  <si>
    <t>Аппарат администрации муниципального образования Дубенский район</t>
  </si>
  <si>
    <t>73</t>
  </si>
  <si>
    <t>99</t>
  </si>
  <si>
    <t>Обеспечение деятельности контрольно-счетной комиссии муниципального образования Дубенский район</t>
  </si>
  <si>
    <t>74</t>
  </si>
  <si>
    <t>Непрограммные расходы</t>
  </si>
  <si>
    <t>Иные непрограммные мероприятия</t>
  </si>
  <si>
    <t>82290</t>
  </si>
  <si>
    <t>82280</t>
  </si>
  <si>
    <t>82450</t>
  </si>
  <si>
    <t>Осуществление первичного воинского учёта на территориях, где отсутствуют военные комиссариаты по иным непрограммным мероприятиям в рамках непрограммных расходов</t>
  </si>
  <si>
    <t>51180</t>
  </si>
  <si>
    <t>59300</t>
  </si>
  <si>
    <t>82730</t>
  </si>
  <si>
    <t>Расходы на внесение взносов на капитальный ремонт общего имущества многоквартирного дома по помещениям, находящимся в муниципальной собственности муниципального образования</t>
  </si>
  <si>
    <t>Мероприятия на развитие жилищно - коммунальной инфраструктуры в рамках проекта "Народный бюджет"</t>
  </si>
  <si>
    <t>Мероприятия на развитие жилищно - коммунальной инфраструктуры в рамках проекта "Народный бюджет" за счет безвозмездных поступлений от негосударственных организаций и прочих безвозмездных поступлений</t>
  </si>
  <si>
    <t>20280</t>
  </si>
  <si>
    <t>ИТОГО</t>
  </si>
  <si>
    <t xml:space="preserve">Мероприятие "Управление резервным фондом администрации муниципального образования Дубенский район" </t>
  </si>
  <si>
    <t>20220</t>
  </si>
  <si>
    <t>Мероприятие "Финансовое обеспечение реализации мероприятий по сопровождению программных продуктов, обеспечивающих составление и исполнение консолидированного бюджета Тульской области"</t>
  </si>
  <si>
    <t>Подпрограмма "Финансовое обеспечение реализации мероприятий по сопровождению программных продуктов, обеспечивающих составление и исполнение консолидированного бюджета Тульской области"</t>
  </si>
  <si>
    <t>80450</t>
  </si>
  <si>
    <t>Мероприятия на развитие жилищно - коммунальной инфраструктуры в рамках проекта "Народный бюджет" за счет средств местного бюджета</t>
  </si>
  <si>
    <t>S0550</t>
  </si>
  <si>
    <t>20274</t>
  </si>
  <si>
    <t>Мероприятие "Содержание объектов культурного наследия"</t>
  </si>
  <si>
    <t>Подпрограмма "Поддержка и развитие культурно-досуговых учреждений"</t>
  </si>
  <si>
    <t>26</t>
  </si>
  <si>
    <t>Мероприятие "Благоустройство прилегающих к жилым домам территорий"</t>
  </si>
  <si>
    <t>Подпрограмма "Благоустройство прилегающих к жилым домам территорий"</t>
  </si>
  <si>
    <t>Подпрограмма "Разработка документации в рамках благоустройства"</t>
  </si>
  <si>
    <t>Мероприятие "Разработка документации в сфере градостроительной деятельности и документов территориального планирования муниципального образования Дубенский район"</t>
  </si>
  <si>
    <t>20573</t>
  </si>
  <si>
    <t>40030</t>
  </si>
  <si>
    <t xml:space="preserve">Муниципальная программа "Формирование современной городской среды рабочего поселка Дубна Дубенского района" </t>
  </si>
  <si>
    <t>20610</t>
  </si>
  <si>
    <t>82270</t>
  </si>
  <si>
    <t>L4971</t>
  </si>
  <si>
    <t>Подпрограмма "Комплексное развитие инфраструктуры образовательных учреждений, расположенных на территории муниципального образования Дубенский район"</t>
  </si>
  <si>
    <t>Мероприятия по подготовке проектно-сметной документации по ремонту объектов коммунальной инфраструктуры</t>
  </si>
  <si>
    <t>20440</t>
  </si>
  <si>
    <t>S0580</t>
  </si>
  <si>
    <t>20070</t>
  </si>
  <si>
    <t>Муниципальная программа "Социальная поддержка и обслуживание населения Дубенского района"</t>
  </si>
  <si>
    <t>Подпрограмма "Развитие мер социальной поддержки некоторых категорий граждан"</t>
  </si>
  <si>
    <t>51200</t>
  </si>
  <si>
    <t>Мероприятие "Приобретение материалов, подарков, открыток, цветов для организации поздравлений почетных граждан Дубенского района, юбиляров, жителей Дубенского района, возложений к Вечному огню, памятникам, обелискам, награждения печатной продукцией администрации муниципального образования"</t>
  </si>
  <si>
    <t>20501</t>
  </si>
  <si>
    <t xml:space="preserve">Мероприятия по озеленению </t>
  </si>
  <si>
    <t>Мероприятия по содержанию, подметанию улиц и уборке снега</t>
  </si>
  <si>
    <t xml:space="preserve">Субвенции на реализацию Закона Тульской области "О наделении органов местного самоуправления в Тульской области государственными полномочиями по организации проведения на территории Тульской области мероприятий по предупреждению и ликвидации болезней животных, их лечению, отлову и содержанию безнадзорных животных, защите населения от болезней, общих для человека и животных" </t>
  </si>
  <si>
    <t xml:space="preserve">Субвенции из бюджета Тульской области бюджету муниципального образования Дубенский район на осуществление государственных полномочий на государственную регистрацию актов гражданского состояния </t>
  </si>
  <si>
    <t>Субвенции по осуществлению первичного воинского учета на территориях, где отсутствуют комиссариаты</t>
  </si>
  <si>
    <t xml:space="preserve">Субвенции, передаваемые бюджетам муниципальных районов Тульской области из бюджета области для осуществления государственного полномочия по сбору информации от поселений, входящих в муниципальный район, необходимой  для ведения регистра муниципальных нормативных правовых актов Тульской области </t>
  </si>
  <si>
    <t xml:space="preserve">Субвенции местным бюджетам для осуществления отдельных государственных полномочий по созданию административных комиссий </t>
  </si>
  <si>
    <t>Субвенции местным бюджетам для осуществления отдельных государственных полномочий по образованию и организации деятельности комиссий по делам несовершеннолетних и защите их прав</t>
  </si>
  <si>
    <t>Субвенции, передаваемые бюджетам муниципальных районов и городских округов Тульской области из бюджета Тульской области для осуществления отдельного государственного полномочия по осуществлению уведомительной регистрации коллективных договоров</t>
  </si>
  <si>
    <t>Осуществление полномочий по составлению (изменению)списков кандидатов в присяжные заседатели федеральных судов общей юрисдикции в Российской Федерации</t>
  </si>
  <si>
    <t>20580</t>
  </si>
  <si>
    <t>20583</t>
  </si>
  <si>
    <t xml:space="preserve">Субвенции из бюджета области для осуществления государственных полномочий по предоставлению мер социальной поддержки педагогическим и иным работникам </t>
  </si>
  <si>
    <t xml:space="preserve">Субвенции на реализацию Федерального закона "Об образовании в РФ" </t>
  </si>
  <si>
    <t xml:space="preserve">Субвенции бюджету  для осуществления полномочия по дополнительному финансовому обеспечению мероприятий по организации питания отдельных категорий обучающихся в муниципальных общеобразовательных организациях и обучающихся в частных общеобразовательных организациях по имеющим государственную аккредитацию основным общеобразовательным программам </t>
  </si>
  <si>
    <t>Субсидии из бюджета Тульской области на укрепление материально-технической базы муниципальных образовательных организаций (за исключением капитальных вложений)</t>
  </si>
  <si>
    <t>Реализация мероприятий по обеспечению жильем молодых семей (субсидии бюджетам муниципальных районов (городских округов) Тульской области на реализацию мероприятий по обеспечению жильем молодых семей)</t>
  </si>
  <si>
    <t>Мероприятие "Укрепление материально-технической базы учреждений образования"</t>
  </si>
  <si>
    <t>Итого по муниципальным программам</t>
  </si>
  <si>
    <t>70061</t>
  </si>
  <si>
    <t xml:space="preserve">Мероприятие "Благоустройство сельских территорий" </t>
  </si>
  <si>
    <t>L5763</t>
  </si>
  <si>
    <t>Субсидии из бюджета Тульской области бюджетам муниципальных образований Тульской области на оказание поддержки сельским старостам, руководителям территориальных общественных самоуправлений</t>
  </si>
  <si>
    <t>S0530</t>
  </si>
  <si>
    <t>Начальник финансового управления –</t>
  </si>
  <si>
    <t>начальник  отдела планирования бюджета</t>
  </si>
  <si>
    <t>и межбюджетных трансфертов</t>
  </si>
  <si>
    <t>финансового управления АМО Дубенский район</t>
  </si>
  <si>
    <t>Е.В. Антонова</t>
  </si>
  <si>
    <t>Мероприятие "Поощрение выпускников общеобразовательных учреждений, окончивших школу с медалью"</t>
  </si>
  <si>
    <t xml:space="preserve">Субвенции, предоставляемые местным бюджетам из бюджета Тульской области для осуществления государственного полномочия по финансовому обеспечению органов местного самоуправления округов и районов, органов местного самоуправления муниципальных районов и органов местного самоуправления городских и сельских поселений по предоставлению мер социальной поддержки работникам муниципальных библиотек, муниципальных музеев и их филиалов, а также государственного полномочия по расчету и предоставлению субвенций бюджетам городских и сельских поселений на предоставление мер социальной поддержки работникам муниципальных библиотек, муниципальных музеев и их филиалов </t>
  </si>
  <si>
    <t>Мероприятие "Укрепление материально-технической базы"</t>
  </si>
  <si>
    <t>Подпрограмма «Создание и развитие инфраструктуры на сельских территориях»</t>
  </si>
  <si>
    <t>Обеспечение комплексного развития сельских территорий (субсидии бюджетам муниципальных районов на реализацию мероприятий по благоустройству сельских территорий)"</t>
  </si>
  <si>
    <t>Региональный проект "Формирование комфортной городской среды"</t>
  </si>
  <si>
    <t>F2</t>
  </si>
  <si>
    <t>Субсидии из бюджета Тульской области на реализацию программ формирования современной городской среды</t>
  </si>
  <si>
    <t>55550</t>
  </si>
  <si>
    <t>Муниципальная программа  "Энергоэффективность муниципального образования  Дубенский район"</t>
  </si>
  <si>
    <t>19</t>
  </si>
  <si>
    <t xml:space="preserve">Подпрограмма "Установка приборов учета"  </t>
  </si>
  <si>
    <t>20480</t>
  </si>
  <si>
    <t xml:space="preserve">Подпрограмма "Ремонт жилого муниципального фонда"  </t>
  </si>
  <si>
    <t>Мероприятие "Ремонт кровли"</t>
  </si>
  <si>
    <t>20520</t>
  </si>
  <si>
    <t>Подпрограмма "Мероприятия в рамках благоустройства"</t>
  </si>
  <si>
    <t>Мероприятия на развитие жилищно - коммунальной инфраструктуры в рамках проекта "Народный бюджет" за счет средств областного бюджета</t>
  </si>
  <si>
    <t>Прочие мероприятия в рамках благоустройства</t>
  </si>
  <si>
    <t>20584</t>
  </si>
  <si>
    <t>Компенсация стоимости питания родителям, имеющих трех и более детей</t>
  </si>
  <si>
    <t>Поощрение выпускников общеобразовательных учреждений, окончивших школу с медалью</t>
  </si>
  <si>
    <t>Расходы на обеспечение функций государственных (муниципальных) органов</t>
  </si>
  <si>
    <t>Выполнение кадастровых работ</t>
  </si>
  <si>
    <t>Развитие муниципальной службы</t>
  </si>
  <si>
    <t>Развитие территориального общественного самоуправления</t>
  </si>
  <si>
    <t>Финансовое обеспечение реализации мероприятий по сопровождению программных продуктов, обеспечивающих составление и исполнение консолидированного бюджета Тульской области</t>
  </si>
  <si>
    <t>Профилактика терроризма и экстремизма, а также минимизация последствий проявлений терроризма и экстремизма на территории муниципального образования Дубенский район</t>
  </si>
  <si>
    <t>Подготовка проектно-сметной документации по ремонту объектов коммунальной инфраструктуры</t>
  </si>
  <si>
    <t>Публикация официальных информационных материалов органов местного самоуправления муниципального образования Дубенский район</t>
  </si>
  <si>
    <t>Укрепление материально-технической базы</t>
  </si>
  <si>
    <t>Приобретение детских игровых площадок</t>
  </si>
  <si>
    <t>Разработка документации в сфере градостроительной деятельности и документов территориального планирования муниципального образования Дубенский район</t>
  </si>
  <si>
    <t>Содержание, подметание улиц и уборка снега</t>
  </si>
  <si>
    <t>Межбюджетные трансферты из средств муниципального дорожного фонда муниципальным образованиям Дубенского района</t>
  </si>
  <si>
    <t>Межбюджетные трансферты из средств муниципального дорожного фонда</t>
  </si>
  <si>
    <t>L3040</t>
  </si>
  <si>
    <t>Мероприятие "Ежемесячная компенсация стоимости питания родителям, имеющих трех и более детей"</t>
  </si>
  <si>
    <t>Мероприятие "Ежемесячная компенсация стоимости питания родителям, имеющих детей инвалидов"</t>
  </si>
  <si>
    <t>Компенсация стоимости питания родителям, имеющих детей инвалидов</t>
  </si>
  <si>
    <t>Оказание транспортных услуг по перевозке учащихся муниципальных образовательных учреждений на пригородных маршрутах</t>
  </si>
  <si>
    <t>Мероприятие "Содержание автомобильных дорог"</t>
  </si>
  <si>
    <t xml:space="preserve">Развитие архивного дела </t>
  </si>
  <si>
    <t xml:space="preserve">Установка приборов учёта в квартирах, находящихся в муниципальной собственности, муниципального образования Дубенский район </t>
  </si>
  <si>
    <t>Закупка товаров, работ и услуг для государственных (муниципальных) нужд</t>
  </si>
  <si>
    <t>Иные бюджетные ассигнования</t>
  </si>
  <si>
    <t>Социальное обеспечение и иные выплаты населению</t>
  </si>
  <si>
    <t>Предоставление субсидий бюджетным, автономным учреждениям и иным некоммерческим организациям</t>
  </si>
  <si>
    <t>Межбюджетные трансферты</t>
  </si>
  <si>
    <t>Реализация физкультурных и спортивных мероприятий, обеспечение участия делегаций в межрайонных, зональных, областных и всероссийских спортивных мероприятиях</t>
  </si>
  <si>
    <t>Ремонт кровли</t>
  </si>
  <si>
    <t>Техническое обслуживание газовых сетей</t>
  </si>
  <si>
    <t>Молодёжь Дубенского района</t>
  </si>
  <si>
    <t>Районные культурно-досуговые мероприятия</t>
  </si>
  <si>
    <t>Содержание объектов культурного наследия</t>
  </si>
  <si>
    <t>Комплексные меры противодействия злоупотреблению наркотиками и их незаконному обороту</t>
  </si>
  <si>
    <t>Снижение рисков и смягчение последствий чрезвычайных ситуаций природного и техногенного характера</t>
  </si>
  <si>
    <t>Газификация населённых пунктов</t>
  </si>
  <si>
    <t>Обеспечение безопасности людей на водных объектах</t>
  </si>
  <si>
    <t xml:space="preserve">Экология и природные ресурсы Дубенского района </t>
  </si>
  <si>
    <t>Обращение с твёрдыми бытовыми отходами</t>
  </si>
  <si>
    <t>Капитальный ремонт и ремонт автомобильных дорог общего пользования</t>
  </si>
  <si>
    <t>Содержание автомобильных дорог</t>
  </si>
  <si>
    <t>Освещение вопросов безопасности дорожного движения, замена и установка знаков дорожного движения, искусственных неровностей, нанесение дорожной разметки</t>
  </si>
  <si>
    <t xml:space="preserve">Определение размера арендной платы при предоставлении муниципального имущества в аренду </t>
  </si>
  <si>
    <t>Оформление документов по приватизации муниципального жилого фонда</t>
  </si>
  <si>
    <t>Расходы в сфере информационно-коммуникационных технологий</t>
  </si>
  <si>
    <t>Оказание услуг по сбору, подготовке и размещению информационных материалов</t>
  </si>
  <si>
    <t>S0680</t>
  </si>
  <si>
    <t>Определение рыночной стоимости земельных участков</t>
  </si>
  <si>
    <t>Озеленение территории</t>
  </si>
  <si>
    <t>Мероприятие "Создание туристкой инфраструктуры на территории муниципального образования Дубенский район"</t>
  </si>
  <si>
    <t>Субсидии из бюджета Тульской области бюджетам муниципальных образований на создание туристкой инфраструктуры на территории муниципальных образований Тульской области</t>
  </si>
  <si>
    <t>S0260</t>
  </si>
  <si>
    <t>Мероприятие "Частичная компенсация расходов на оплату труда работников муниципальных библиотек"</t>
  </si>
  <si>
    <t>Иные межбюджетные трансферты на частичную компенсацию расходов на оплату труда работников муниципальных учреждений культуры</t>
  </si>
  <si>
    <t>80890</t>
  </si>
  <si>
    <t>Мероприятие "Частичная компенсация расходов на оплату труда работников муниципальных учреждений культурно-досугового типа"</t>
  </si>
  <si>
    <t>Предоставление иных межбюджетных трансфертов бюджетным, автономным учреждениям и иным некоммерческим организациям</t>
  </si>
  <si>
    <t>Мероприятие "Частичная компенсация расходов на оплату труда работников муниципальных музеев и их филиалов"</t>
  </si>
  <si>
    <t>Мероприятие "Определение рыночной стоимости земельных участков"</t>
  </si>
  <si>
    <t>Мероприятия, направленные на борьбу с сорняком борщевик Сосновского</t>
  </si>
  <si>
    <t>Мероприятие "Текущий и капитальный ремонт учреждений образования"</t>
  </si>
  <si>
    <t>20011</t>
  </si>
  <si>
    <t>Текущий и капитальный ремонт учреждений образования</t>
  </si>
  <si>
    <t>Укрепление материально-технической базы учреждений образования</t>
  </si>
  <si>
    <t>20013</t>
  </si>
  <si>
    <t>Мероприятие "Создание новых мест в образовательных организациях, реализующих программы дошкольного образования"</t>
  </si>
  <si>
    <t>Создание новых мест в образовательных организациях, реализующих программы дошкольного образования</t>
  </si>
  <si>
    <t>20014</t>
  </si>
  <si>
    <t>E1</t>
  </si>
  <si>
    <t>51690</t>
  </si>
  <si>
    <t>Е1</t>
  </si>
  <si>
    <t>E4</t>
  </si>
  <si>
    <t>52100</t>
  </si>
  <si>
    <t xml:space="preserve">Подпрограмма "Комплексное развитие инфраструктуры учреждений культуры МО Дубенский район" </t>
  </si>
  <si>
    <t>Мероприятие "Укрепление материально-технической базы учреждений культуры МО Дубенский район"</t>
  </si>
  <si>
    <t>Укрепление материально-технической базы учреждений культуры МО Дубенский район</t>
  </si>
  <si>
    <t>20600</t>
  </si>
  <si>
    <t>Укрепление материально-технической базы муниципальных музеев</t>
  </si>
  <si>
    <t>20278</t>
  </si>
  <si>
    <t>Подпрограмма "Развитие массового спорта в муниципальном образовании Дубенский район"</t>
  </si>
  <si>
    <t>Мероприятие "Совершенствование спортивной инфраструктуры и материально-технической базы для занятий физической культуры и спортом"</t>
  </si>
  <si>
    <t>Совершенствование спортивной инфраструктуры и материально-технической базы для занятий физической культуры и спортом</t>
  </si>
  <si>
    <t>20601</t>
  </si>
  <si>
    <t>20550</t>
  </si>
  <si>
    <t>Мероприятие "Приобретение имущества в муниципальную собственность"</t>
  </si>
  <si>
    <t>Приобретение нежилого помещения</t>
  </si>
  <si>
    <t>20132</t>
  </si>
  <si>
    <t>Мероприятие "Приобретение земельных участков"</t>
  </si>
  <si>
    <t>Приобретение земельных участков</t>
  </si>
  <si>
    <t>20451</t>
  </si>
  <si>
    <t>Мероприятие "Финансовое обеспечение дорожной деятельности в рамках реализации национального проекта "Безопасные и качественные автомобильные дороги""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</si>
  <si>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</si>
  <si>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R1</t>
  </si>
  <si>
    <t>53930</t>
  </si>
  <si>
    <t>Мероприятие "Строительство внутрипоселковых распределительных сетей"</t>
  </si>
  <si>
    <t>Субсидии бюджетам муниципальных районов (городских округов) Тульской области на строительство внутрипоселковых распределительных сетей</t>
  </si>
  <si>
    <t>S0850</t>
  </si>
  <si>
    <t>54690</t>
  </si>
  <si>
    <t>Б</t>
  </si>
  <si>
    <t>А2</t>
  </si>
  <si>
    <t>55195</t>
  </si>
  <si>
    <t>55194</t>
  </si>
  <si>
    <t>Оплата теплоснабжения за муниципальные квартиры и баню</t>
  </si>
  <si>
    <t>Мероприятие "Внесение взносов на капитальный ремонт общего имущества многоквартирного дома по помещениям, находящимся в муниципальной собственности муниципального образования"</t>
  </si>
  <si>
    <t>Мероприятие "Прочие мероприятия по ремонту муниципального имущества"</t>
  </si>
  <si>
    <t>Прочие мероприятия по ремонту муниципального имущества</t>
  </si>
  <si>
    <t>20523</t>
  </si>
  <si>
    <t>Мероприятия по приобретению техники и оборудования для осуществления нужд жилищно-коммунального хозяйства</t>
  </si>
  <si>
    <t>Приобретение техники и оборудования для осуществления нужд жилищно-коммунального хозяйства</t>
  </si>
  <si>
    <t>20430</t>
  </si>
  <si>
    <t>Мероприятие "Текущий и капитальный ремонт объектов коммунальной инфраструктуры"</t>
  </si>
  <si>
    <t>Текущий и капитальный ремонт объектов коммунальной инфраструктуры</t>
  </si>
  <si>
    <t>20431</t>
  </si>
  <si>
    <t>Мероприятие "Развитие инженерной инфраструктуры на сельских территориях"</t>
  </si>
  <si>
    <t>Развитие инженерной инфраструктуры на сельских территориях</t>
  </si>
  <si>
    <t>Иные межбюджетные трансферты из бюджета Тульской области бюджетам муниципальных районов (городских округов) на разработку проектно-сметной документации на строительство (реконструкцию), модернизацию и капитальный ремонт объектов водоснабжения и водоотведение Тульской области</t>
  </si>
  <si>
    <t>80400</t>
  </si>
  <si>
    <t>53030</t>
  </si>
  <si>
    <t>Субвенции из бюджета Тульской области для осуществления переданных полномочий Российской Федерации на проведение Всероссийской переписи населения 2020 года</t>
  </si>
  <si>
    <t>20277</t>
  </si>
  <si>
    <t>Текущий и капитальный ремонт муниципальных музеев и их филиалов</t>
  </si>
  <si>
    <t>Мероприятие "Текущий и капитальный ремонт муниципальных музеев и их филиалов"</t>
  </si>
  <si>
    <t>Мероприятие "Оплата теплоснабжения за помещения, находящиеся в муниципальной собственности"</t>
  </si>
  <si>
    <t>Мероприятие "Чистая вода" по разработке проекта сметной документации по объекту "Строительство станции водоподготовки с реконструкцией водопроводных сетей п. Дубна"</t>
  </si>
  <si>
    <t>Подпрограмма "Коммунальные платежи по муниципальным помещениям"</t>
  </si>
  <si>
    <t>80140</t>
  </si>
  <si>
    <t>20281</t>
  </si>
  <si>
    <t>Мероприятие "Организация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(муниципальные образовательные организации)"</t>
  </si>
  <si>
    <t xml:space="preserve">Организация духовно-нравственного воспитания детей и молодёжи </t>
  </si>
  <si>
    <t>Мероприятие "Создание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городах" в рамках регионального проекта "Современная школа"</t>
  </si>
  <si>
    <t>Мероприятие "Обеспечение образовательных организаций материально-технической базой для внедрения цифровой образовательной среды" в рамках регионального проекта "Цифровая образовательная среда"</t>
  </si>
  <si>
    <t>Мероприятие "Государственная поддержка лучших работников сельских  учреждений культуры и лучших сельских учреждений культуры" в рамках регионального проекта «Творческие люди»</t>
  </si>
  <si>
    <t xml:space="preserve">Межбюджетные трансферты </t>
  </si>
  <si>
    <t>Благоустройство прилегающих к жилым домам территорий</t>
  </si>
  <si>
    <t>20150</t>
  </si>
  <si>
    <t>Мероприятие "Укрепление материально-технической базы муниципальных музеев"</t>
  </si>
  <si>
    <t>Субсидии бюджету муниципального образования на проведение оздоровительной кампании детей</t>
  </si>
  <si>
    <t xml:space="preserve">Субвенции на реализацию ЗТО "О наделении органов местного самоуправления государственными полномочиями по предоставлению мер социальной поддержки педагогическим и иным работникам" 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</si>
  <si>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(муниципальные образовательные организации)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</si>
  <si>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</si>
  <si>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Субсидия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городах. в рамках регионального проекта "Современная школа"</t>
  </si>
  <si>
    <t>Иные межбюджетные трансферты из бюджета Тульской области бюджетам муниципальных образований на государственную поддержку отрасли культуры (государственная поддержка лучших сельских учреждений культуры) (Региональный проект "Творческие люди")</t>
  </si>
  <si>
    <t>Иные межбюджетные трансферты из бюджета Тульской области бюджетам муниципальных образований на государственную поддержку отрасли культуры (государственная поддержка лучших работников сельских учреждений культуры) (Региональный проект "Творческие люди"</t>
  </si>
  <si>
    <t>Субсидии бюджетам муниципальных образований Тульской области на реализацию мероприятий по комплексной борьбе с борщевиком Сосновского</t>
  </si>
  <si>
    <t>Межбюджетные трансферты на обеспечение развития рынка труда в соответствии с потребностями экономики Тульской области</t>
  </si>
  <si>
    <t>Субсидия на обеспечение образовательных организаций материально-технической базой для внедрения цифровой образовательной среды в рамках регионального проекта "Цифровая образовательная среда"</t>
  </si>
  <si>
    <t xml:space="preserve">Мероприятие "Техническое обслуживание газовых сетей" </t>
  </si>
  <si>
    <t xml:space="preserve">Мероприятие   "Обеспечение жильём молодых семей" </t>
  </si>
  <si>
    <t xml:space="preserve">Мероприятие "Снижение рисков и смягчение последствий чрезвычайных ситуаций природного и техногенного характера" </t>
  </si>
  <si>
    <t xml:space="preserve">Мероприятие "Обеспечение безопасности людей на водных объектах" </t>
  </si>
  <si>
    <t xml:space="preserve">Мероприятие "Экология и природные ресурсы Дубенского района" </t>
  </si>
  <si>
    <t xml:space="preserve">Мероприятие "Обращение с твёрдыми бытовыми отходами" </t>
  </si>
  <si>
    <t>Мероприятие "Освещение вопросов безопасности дорожного движения, замена и установка знаков дорожного движения, искусственных неровностей, нанесение дорожной разметки"</t>
  </si>
  <si>
    <t>Мероприятие "Развитие архивного дела "</t>
  </si>
  <si>
    <t>Муниципальная программа "Противодействие коррупции в муниципальном образовании Дубенский район"</t>
  </si>
  <si>
    <t>Мероприятие "Развитие муниципальной службы"</t>
  </si>
  <si>
    <t>Мероприятие "Развитие территориального общественного самоуправления"</t>
  </si>
  <si>
    <t>Мероприятие "Обеспечение сбалансированности бюджетов поселений"</t>
  </si>
  <si>
    <t>Мероприятие "Профилактика терроризма и экстремизма, а также минимизация последствий проявлений терроризма и экстремизма на территории муниципального образования Дубенский район"</t>
  </si>
  <si>
    <t xml:space="preserve">Мероприятие "Установка приборов учёта в квартирах, находящихся в муниципальной собственности, муниципального образования Дубенский район"  </t>
  </si>
  <si>
    <t>Мероприятие "Ежемесячное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организаций"</t>
  </si>
  <si>
    <t>Иные межбюджетные трансферты из бюджета Тульской области бюджетам муниципальных образований Тульской области в целях проведения конкурсов "Активный сельский староста", "Активный руководитель территориального общественного самоуправления"</t>
  </si>
  <si>
    <t>S1260</t>
  </si>
  <si>
    <t>Мероприятия, направленные на социально-экономическое развитие Тульской области (рекультивация) и (или) удаление (ликвидация) мест размещения отходов не соответствующих требованиям законодательства в области охраны окружающей среды, в том числе (несанкционированных свалок)</t>
  </si>
  <si>
    <t>80942</t>
  </si>
  <si>
    <t>Иные межбюджетные трансферты из бюджета Тульской области местным бюджетам на реализацию мероприятий по профилактике нераспространения и устранению последствий новой коронавирусной инфекции (COVID-19)</t>
  </si>
  <si>
    <t>82480</t>
  </si>
  <si>
    <t>Субвенции, предоставляемые бюджетам муниципальных образований Тульской области из бюджета области для осуществления государственного полномочия по предоставлению путевок в организации отдыха и оздоровления детей отдельным категориям граждан</t>
  </si>
  <si>
    <t>80980</t>
  </si>
  <si>
    <t>55490</t>
  </si>
  <si>
    <t>Мероприятие "Текущий и капитальный ремонт культурно-досуговых учреждений"</t>
  </si>
  <si>
    <t>Текущий и капитальный ремонт культурно-досуговых учреждений</t>
  </si>
  <si>
    <t>20275</t>
  </si>
  <si>
    <t xml:space="preserve">Подпрограмма "Профилактика безнадзорности и правонарушений несовершеннолетних в муниципальном образовании Дубенский район" </t>
  </si>
  <si>
    <t>Мероприятие "Профилактика безнадзорности и правонарушений несовершеннолетних "</t>
  </si>
  <si>
    <t>20060</t>
  </si>
  <si>
    <t>Иные межбюджетные трансферты из бюджета Тульской области местным бюджетам на модернизацию материально-технической базы муниципальных образовательных организаций</t>
  </si>
  <si>
    <t>80310</t>
  </si>
  <si>
    <t>Иные дотации из бюджета Тульской области бюджетам муниципальных районов (городских округов) Тульской области на поощрение муниципальных управленческих команд за достижение показателей деятельности органов исполнительной власти субъекта Российской Федерации</t>
  </si>
  <si>
    <t>20700</t>
  </si>
  <si>
    <t>Расходы на исполнение судебных актов</t>
  </si>
  <si>
    <t>Приобретение материалов, подарков, открыток, цветов для организации поздравлений почетных граждан Дубенского района, юбиляров, жителей Дубенского района, возложений к Вечному огню, памятникам, обелискам, награждения печатной продукцией администрации муниципального образования</t>
  </si>
  <si>
    <t>Иной межбюджетный трансферт на выполнение мероприятий в целях проведения комплекса мероприятий, направленных на социально-экономическое развитие Тульской области (создание (обустройство) мест (площадок) накопления твердых коммунальных отходов</t>
  </si>
  <si>
    <t>80562</t>
  </si>
  <si>
    <t xml:space="preserve">Исполнение бюджета муниципального образования Дубенский район по муниципальным программам муниципального образования Дубенский район в 2021 году          
</t>
  </si>
  <si>
    <t xml:space="preserve">Приложение 5                                                                                           к решению Собрания представителей муниципального образования Дубенский район                                                             от 2022 г №  
</t>
  </si>
  <si>
    <t>Исполнено</t>
  </si>
  <si>
    <t>% исполнения</t>
  </si>
  <si>
    <t>Мероприятие" По ремонту , модернизации объектов инфраструктуры и благоустройству территории Дубенского района Тульской области"</t>
  </si>
  <si>
    <t>80290</t>
  </si>
  <si>
    <t>тыс.руб.</t>
  </si>
  <si>
    <t>Мероприятия по ремонту, модернизации объектов инфраструктуры и благоустройству территории Дубенского района</t>
  </si>
  <si>
    <t>Сводная бюджетная роспись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</si>
</sst>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29" x14ac:knownFonts="1">
    <font>
      <sz val="11"/>
      <color theme="1"/>
      <name val="Calibri"/>
      <family val="2"/>
      <charset val="204"/>
      <scheme val="minor"/>
    </font>
    <font>
      <b/>
      <sz val="10"/>
      <color indexed="81"/>
      <name val="Tahoma"/>
      <family val="2"/>
      <charset val="204"/>
    </font>
    <font>
      <sz val="10"/>
      <name val="Arial"/>
      <family val="3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i/>
      <sz val="12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2"/>
      <color theme="1"/>
      <name val="Arial"/>
      <family val="2"/>
      <charset val="204"/>
    </font>
    <font>
      <sz val="12"/>
      <color rgb="FFFF0000"/>
      <name val="Arial"/>
      <family val="2"/>
      <charset val="204"/>
    </font>
    <font>
      <sz val="12"/>
      <color theme="1"/>
      <name val="Arial"/>
      <family val="2"/>
      <charset val="204"/>
    </font>
    <font>
      <sz val="18"/>
      <color theme="1"/>
      <name val="Arial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1">
    <xf numFmtId="0" fontId="0" fillId="0" borderId="0"/>
    <xf numFmtId="0" fontId="2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3" borderId="0" applyNumberFormat="0" applyBorder="0" applyAlignment="0" applyProtection="0"/>
    <xf numFmtId="0" fontId="13" fillId="4" borderId="0" applyNumberFormat="0" applyBorder="0" applyAlignment="0" applyProtection="0"/>
    <xf numFmtId="0" fontId="14" fillId="5" borderId="0" applyNumberFormat="0" applyBorder="0" applyAlignment="0" applyProtection="0"/>
    <xf numFmtId="0" fontId="15" fillId="6" borderId="6" applyNumberFormat="0" applyAlignment="0" applyProtection="0"/>
    <xf numFmtId="0" fontId="16" fillId="7" borderId="7" applyNumberFormat="0" applyAlignment="0" applyProtection="0"/>
    <xf numFmtId="0" fontId="17" fillId="7" borderId="6" applyNumberFormat="0" applyAlignment="0" applyProtection="0"/>
    <xf numFmtId="0" fontId="18" fillId="0" borderId="8" applyNumberFormat="0" applyFill="0" applyAlignment="0" applyProtection="0"/>
    <xf numFmtId="0" fontId="19" fillId="8" borderId="9" applyNumberFormat="0" applyAlignment="0" applyProtection="0"/>
    <xf numFmtId="0" fontId="20" fillId="0" borderId="0" applyNumberFormat="0" applyFill="0" applyBorder="0" applyAlignment="0" applyProtection="0"/>
    <xf numFmtId="0" fontId="7" fillId="9" borderId="10" applyNumberFormat="0" applyFont="0" applyAlignment="0" applyProtection="0"/>
    <xf numFmtId="0" fontId="21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3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23" fillId="33" borderId="0" applyNumberFormat="0" applyBorder="0" applyAlignment="0" applyProtection="0"/>
    <xf numFmtId="0" fontId="24" fillId="0" borderId="0"/>
  </cellStyleXfs>
  <cellXfs count="64">
    <xf numFmtId="0" fontId="0" fillId="0" borderId="0" xfId="0"/>
    <xf numFmtId="165" fontId="4" fillId="2" borderId="1" xfId="0" applyNumberFormat="1" applyFont="1" applyFill="1" applyBorder="1" applyAlignment="1">
      <alignment horizontal="left" vertical="center" wrapText="1"/>
    </xf>
    <xf numFmtId="165" fontId="4" fillId="2" borderId="1" xfId="0" applyNumberFormat="1" applyFont="1" applyFill="1" applyBorder="1" applyAlignment="1">
      <alignment horizontal="right" vertical="center" wrapText="1"/>
    </xf>
    <xf numFmtId="1" fontId="5" fillId="2" borderId="1" xfId="0" applyNumberFormat="1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1" fontId="6" fillId="2" borderId="1" xfId="1" applyNumberFormat="1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right" vertical="center" wrapText="1"/>
    </xf>
    <xf numFmtId="0" fontId="4" fillId="2" borderId="0" xfId="0" applyFont="1" applyFill="1"/>
    <xf numFmtId="49" fontId="6" fillId="2" borderId="1" xfId="1" applyNumberFormat="1" applyFont="1" applyFill="1" applyBorder="1" applyAlignment="1">
      <alignment horizontal="right"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0" xfId="50" applyNumberFormat="1" applyFont="1" applyFill="1" applyBorder="1" applyAlignment="1" applyProtection="1">
      <alignment horizontal="left" vertical="center" wrapText="1"/>
    </xf>
    <xf numFmtId="49" fontId="4" fillId="2" borderId="1" xfId="1" applyNumberFormat="1" applyFont="1" applyFill="1" applyBorder="1" applyAlignment="1">
      <alignment horizontal="right" vertical="center" wrapText="1"/>
    </xf>
    <xf numFmtId="1" fontId="5" fillId="2" borderId="1" xfId="0" applyNumberFormat="1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right" vertical="center" wrapText="1"/>
    </xf>
    <xf numFmtId="1" fontId="4" fillId="2" borderId="1" xfId="0" applyNumberFormat="1" applyFont="1" applyFill="1" applyBorder="1" applyAlignment="1">
      <alignment horizontal="right" vertical="center" wrapText="1"/>
    </xf>
    <xf numFmtId="1" fontId="4" fillId="2" borderId="1" xfId="0" applyNumberFormat="1" applyFont="1" applyFill="1" applyBorder="1" applyAlignment="1">
      <alignment horizontal="left" vertical="center" wrapText="1"/>
    </xf>
    <xf numFmtId="1" fontId="4" fillId="2" borderId="1" xfId="0" applyNumberFormat="1" applyFont="1" applyFill="1" applyBorder="1" applyAlignment="1">
      <alignment vertical="center" wrapText="1"/>
    </xf>
    <xf numFmtId="1" fontId="4" fillId="2" borderId="1" xfId="1" applyNumberFormat="1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wrapText="1"/>
    </xf>
    <xf numFmtId="164" fontId="4" fillId="2" borderId="0" xfId="0" applyNumberFormat="1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4" fillId="2" borderId="2" xfId="0" applyFont="1" applyFill="1" applyBorder="1" applyAlignment="1">
      <alignment horizontal="right" vertical="center" wrapText="1"/>
    </xf>
    <xf numFmtId="164" fontId="5" fillId="2" borderId="1" xfId="0" applyNumberFormat="1" applyFont="1" applyFill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horizontal="right" vertical="center" wrapText="1"/>
    </xf>
    <xf numFmtId="164" fontId="25" fillId="2" borderId="1" xfId="0" applyNumberFormat="1" applyFont="1" applyFill="1" applyBorder="1" applyAlignment="1">
      <alignment horizontal="right" vertical="center" wrapText="1"/>
    </xf>
    <xf numFmtId="0" fontId="4" fillId="2" borderId="0" xfId="0" applyFont="1" applyFill="1" applyAlignment="1">
      <alignment vertical="center" wrapText="1"/>
    </xf>
    <xf numFmtId="0" fontId="4" fillId="2" borderId="0" xfId="0" applyFont="1" applyFill="1" applyAlignment="1">
      <alignment wrapText="1"/>
    </xf>
    <xf numFmtId="164" fontId="27" fillId="2" borderId="1" xfId="0" applyNumberFormat="1" applyFont="1" applyFill="1" applyBorder="1" applyAlignment="1">
      <alignment horizontal="right" vertical="center" wrapText="1"/>
    </xf>
    <xf numFmtId="0" fontId="26" fillId="2" borderId="0" xfId="0" applyFont="1" applyFill="1"/>
    <xf numFmtId="0" fontId="6" fillId="2" borderId="0" xfId="0" applyFont="1" applyFill="1"/>
    <xf numFmtId="0" fontId="4" fillId="2" borderId="0" xfId="0" applyFont="1" applyFill="1" applyAlignment="1">
      <alignment horizontal="right" vertical="center" wrapText="1"/>
    </xf>
    <xf numFmtId="1" fontId="27" fillId="2" borderId="1" xfId="0" applyNumberFormat="1" applyFont="1" applyFill="1" applyBorder="1" applyAlignment="1">
      <alignment horizontal="left" vertical="center" wrapText="1"/>
    </xf>
    <xf numFmtId="0" fontId="28" fillId="0" borderId="0" xfId="0" applyFont="1" applyFill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right" vertical="center" wrapText="1"/>
    </xf>
    <xf numFmtId="164" fontId="4" fillId="0" borderId="0" xfId="0" applyNumberFormat="1" applyFont="1" applyFill="1" applyAlignment="1">
      <alignment vertical="center"/>
    </xf>
    <xf numFmtId="0" fontId="4" fillId="0" borderId="0" xfId="0" applyFont="1" applyFill="1"/>
    <xf numFmtId="1" fontId="4" fillId="0" borderId="1" xfId="0" applyNumberFormat="1" applyFont="1" applyFill="1" applyBorder="1" applyAlignment="1">
      <alignment vertical="center" wrapText="1"/>
    </xf>
    <xf numFmtId="0" fontId="4" fillId="2" borderId="0" xfId="0" applyFont="1" applyFill="1" applyAlignment="1">
      <alignment horizontal="right" vertical="center"/>
    </xf>
    <xf numFmtId="164" fontId="4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right" vertical="center"/>
    </xf>
    <xf numFmtId="165" fontId="4" fillId="2" borderId="1" xfId="0" applyNumberFormat="1" applyFont="1" applyFill="1" applyBorder="1" applyAlignment="1">
      <alignment horizontal="right" vertical="center"/>
    </xf>
    <xf numFmtId="164" fontId="5" fillId="2" borderId="1" xfId="0" applyNumberFormat="1" applyFont="1" applyFill="1" applyBorder="1" applyAlignment="1">
      <alignment horizontal="right" vertical="center"/>
    </xf>
    <xf numFmtId="164" fontId="4" fillId="0" borderId="1" xfId="0" applyNumberFormat="1" applyFont="1" applyFill="1" applyBorder="1" applyAlignment="1">
      <alignment horizontal="right" vertical="center"/>
    </xf>
    <xf numFmtId="164" fontId="4" fillId="0" borderId="1" xfId="0" applyNumberFormat="1" applyFont="1" applyFill="1" applyBorder="1" applyAlignment="1">
      <alignment horizontal="right" vertical="center" wrapText="1"/>
    </xf>
    <xf numFmtId="164" fontId="4" fillId="2" borderId="0" xfId="0" applyNumberFormat="1" applyFont="1" applyFill="1" applyAlignment="1">
      <alignment horizontal="right" vertical="center"/>
    </xf>
    <xf numFmtId="0" fontId="4" fillId="2" borderId="0" xfId="0" applyFont="1" applyFill="1" applyAlignment="1"/>
    <xf numFmtId="0" fontId="4" fillId="2" borderId="0" xfId="0" applyFont="1" applyFill="1" applyAlignment="1">
      <alignment horizontal="right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0" fillId="2" borderId="0" xfId="0" applyFill="1" applyAlignment="1">
      <alignment wrapText="1"/>
    </xf>
    <xf numFmtId="0" fontId="0" fillId="0" borderId="0" xfId="0" applyAlignment="1">
      <alignment wrapText="1"/>
    </xf>
    <xf numFmtId="0" fontId="4" fillId="2" borderId="0" xfId="0" applyFont="1" applyFill="1" applyAlignment="1">
      <alignment horizontal="right"/>
    </xf>
    <xf numFmtId="0" fontId="4" fillId="2" borderId="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right" vertical="center" textRotation="90" wrapText="1"/>
    </xf>
  </cellXfs>
  <cellStyles count="51">
    <cellStyle name="20% — акцент1" xfId="27" builtinId="30" customBuiltin="1"/>
    <cellStyle name="20% — акцент2" xfId="31" builtinId="34" customBuiltin="1"/>
    <cellStyle name="20% — акцент3" xfId="35" builtinId="38" customBuiltin="1"/>
    <cellStyle name="20% — акцент4" xfId="39" builtinId="42" customBuiltin="1"/>
    <cellStyle name="20% — акцент5" xfId="43" builtinId="46" customBuiltin="1"/>
    <cellStyle name="20% — акцент6" xfId="47" builtinId="50" customBuiltin="1"/>
    <cellStyle name="40% — акцент1" xfId="28" builtinId="31" customBuiltin="1"/>
    <cellStyle name="40% — акцент2" xfId="32" builtinId="35" customBuiltin="1"/>
    <cellStyle name="40% — акцент3" xfId="36" builtinId="39" customBuiltin="1"/>
    <cellStyle name="40% — акцент4" xfId="40" builtinId="43" customBuiltin="1"/>
    <cellStyle name="40% — акцент5" xfId="44" builtinId="47" customBuiltin="1"/>
    <cellStyle name="40% — акцент6" xfId="48" builtinId="51" customBuiltin="1"/>
    <cellStyle name="60% — акцент1" xfId="29" builtinId="32" customBuiltin="1"/>
    <cellStyle name="60% — акцент2" xfId="33" builtinId="36" customBuiltin="1"/>
    <cellStyle name="60% — акцент3" xfId="37" builtinId="40" customBuiltin="1"/>
    <cellStyle name="60% — акцент4" xfId="41" builtinId="44" customBuiltin="1"/>
    <cellStyle name="60% — акцент5" xfId="45" builtinId="48" customBuiltin="1"/>
    <cellStyle name="60% — акцент6" xfId="49" builtinId="52" customBuiltin="1"/>
    <cellStyle name="Акцент1" xfId="26" builtinId="29" customBuiltin="1"/>
    <cellStyle name="Акцент2" xfId="30" builtinId="33" customBuiltin="1"/>
    <cellStyle name="Акцент3" xfId="34" builtinId="37" customBuiltin="1"/>
    <cellStyle name="Акцент4" xfId="38" builtinId="41" customBuiltin="1"/>
    <cellStyle name="Акцент5" xfId="42" builtinId="45" customBuiltin="1"/>
    <cellStyle name="Акцент6" xfId="46" builtinId="49" customBuiltin="1"/>
    <cellStyle name="Ввод " xfId="17" builtinId="20" customBuiltin="1"/>
    <cellStyle name="Вывод" xfId="18" builtinId="21" customBuiltin="1"/>
    <cellStyle name="Вычисление" xfId="1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25" builtinId="25" customBuiltin="1"/>
    <cellStyle name="Контрольная ячейка" xfId="21" builtinId="23" customBuiltin="1"/>
    <cellStyle name="Название" xfId="9" builtinId="15" customBuiltin="1"/>
    <cellStyle name="Нейтральный" xfId="16" builtinId="28" customBuiltin="1"/>
    <cellStyle name="Обычный" xfId="0" builtinId="0"/>
    <cellStyle name="Обычный 10" xfId="50" xr:uid="{00000000-0005-0000-0000-000024000000}"/>
    <cellStyle name="Обычный 2" xfId="2" xr:uid="{00000000-0005-0000-0000-000025000000}"/>
    <cellStyle name="Обычный 3" xfId="1" xr:uid="{00000000-0005-0000-0000-000026000000}"/>
    <cellStyle name="Обычный 4" xfId="3" xr:uid="{00000000-0005-0000-0000-000027000000}"/>
    <cellStyle name="Обычный 5" xfId="4" xr:uid="{00000000-0005-0000-0000-000028000000}"/>
    <cellStyle name="Обычный 6" xfId="5" xr:uid="{00000000-0005-0000-0000-000029000000}"/>
    <cellStyle name="Обычный 7" xfId="6" xr:uid="{00000000-0005-0000-0000-00002A000000}"/>
    <cellStyle name="Обычный 8" xfId="7" xr:uid="{00000000-0005-0000-0000-00002B000000}"/>
    <cellStyle name="Обычный 9" xfId="8" xr:uid="{00000000-0005-0000-0000-00002C000000}"/>
    <cellStyle name="Плохой" xfId="15" builtinId="27" customBuiltin="1"/>
    <cellStyle name="Пояснение" xfId="24" builtinId="53" customBuiltin="1"/>
    <cellStyle name="Примечание" xfId="23" builtinId="10" customBuiltin="1"/>
    <cellStyle name="Связанная ячейка" xfId="20" builtinId="24" customBuiltin="1"/>
    <cellStyle name="Текст предупреждения" xfId="22" builtinId="11" customBuiltin="1"/>
    <cellStyle name="Хороший" xfId="1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64"/>
  <sheetViews>
    <sheetView tabSelected="1" topLeftCell="A408" zoomScale="80" zoomScaleNormal="80" workbookViewId="0">
      <selection activeCell="L408" sqref="L408"/>
    </sheetView>
  </sheetViews>
  <sheetFormatPr defaultColWidth="9.140625" defaultRowHeight="15" x14ac:dyDescent="0.2"/>
  <cols>
    <col min="1" max="1" width="32.85546875" style="7" customWidth="1"/>
    <col min="2" max="2" width="4" style="7" customWidth="1"/>
    <col min="3" max="3" width="3.7109375" style="7" customWidth="1"/>
    <col min="4" max="4" width="5.28515625" style="7" customWidth="1"/>
    <col min="5" max="5" width="8" style="7" customWidth="1"/>
    <col min="6" max="6" width="5.7109375" style="7" customWidth="1"/>
    <col min="7" max="7" width="5.5703125" style="7" customWidth="1"/>
    <col min="8" max="8" width="5.28515625" style="7" customWidth="1"/>
    <col min="9" max="9" width="11.7109375" style="40" customWidth="1"/>
    <col min="10" max="10" width="12.140625" style="40" customWidth="1"/>
    <col min="11" max="11" width="8.85546875" style="40" customWidth="1"/>
    <col min="12" max="12" width="15.140625" style="22" customWidth="1"/>
    <col min="13" max="13" width="13" style="22" customWidth="1"/>
    <col min="14" max="16384" width="9.140625" style="7"/>
  </cols>
  <sheetData>
    <row r="1" spans="1:13" s="28" customFormat="1" ht="81.75" customHeight="1" x14ac:dyDescent="0.2">
      <c r="A1" s="34"/>
      <c r="B1" s="27"/>
      <c r="C1" s="27"/>
      <c r="D1" s="27"/>
      <c r="E1" s="32"/>
      <c r="F1" s="32"/>
      <c r="G1" s="32"/>
      <c r="H1" s="49" t="s">
        <v>483</v>
      </c>
      <c r="I1" s="49"/>
      <c r="J1" s="49"/>
      <c r="K1" s="49"/>
      <c r="L1" s="27"/>
      <c r="M1" s="27"/>
    </row>
    <row r="2" spans="1:13" ht="57.75" customHeight="1" x14ac:dyDescent="0.25">
      <c r="A2" s="52" t="s">
        <v>482</v>
      </c>
      <c r="B2" s="52"/>
      <c r="C2" s="52"/>
      <c r="D2" s="52"/>
      <c r="E2" s="52"/>
      <c r="F2" s="52"/>
      <c r="G2" s="52"/>
      <c r="H2" s="52"/>
      <c r="I2" s="53"/>
      <c r="J2" s="54"/>
      <c r="K2" s="54"/>
    </row>
    <row r="3" spans="1:13" x14ac:dyDescent="0.2">
      <c r="A3" s="9"/>
      <c r="B3" s="9"/>
      <c r="C3" s="9"/>
      <c r="D3" s="9"/>
      <c r="E3" s="9"/>
      <c r="F3" s="9"/>
      <c r="G3" s="9"/>
      <c r="H3" s="23"/>
      <c r="K3" s="40" t="s">
        <v>488</v>
      </c>
    </row>
    <row r="4" spans="1:13" x14ac:dyDescent="0.2">
      <c r="A4" s="56" t="s">
        <v>10</v>
      </c>
      <c r="B4" s="57" t="s">
        <v>11</v>
      </c>
      <c r="C4" s="58"/>
      <c r="D4" s="58"/>
      <c r="E4" s="59"/>
      <c r="F4" s="63" t="s">
        <v>12</v>
      </c>
      <c r="G4" s="63" t="s">
        <v>13</v>
      </c>
      <c r="H4" s="63" t="s">
        <v>14</v>
      </c>
      <c r="I4" s="50" t="s">
        <v>490</v>
      </c>
      <c r="J4" s="50" t="s">
        <v>484</v>
      </c>
      <c r="K4" s="50" t="s">
        <v>485</v>
      </c>
      <c r="L4" s="27"/>
    </row>
    <row r="5" spans="1:13" x14ac:dyDescent="0.2">
      <c r="A5" s="56"/>
      <c r="B5" s="60"/>
      <c r="C5" s="61"/>
      <c r="D5" s="61"/>
      <c r="E5" s="62"/>
      <c r="F5" s="63"/>
      <c r="G5" s="63"/>
      <c r="H5" s="63"/>
      <c r="I5" s="51"/>
      <c r="J5" s="51"/>
      <c r="K5" s="51"/>
      <c r="L5" s="27"/>
    </row>
    <row r="6" spans="1:13" ht="99" customHeight="1" x14ac:dyDescent="0.2">
      <c r="A6" s="12" t="s">
        <v>37</v>
      </c>
      <c r="B6" s="13" t="s">
        <v>1</v>
      </c>
      <c r="C6" s="13" t="s">
        <v>2</v>
      </c>
      <c r="D6" s="13" t="s">
        <v>48</v>
      </c>
      <c r="E6" s="13" t="s">
        <v>53</v>
      </c>
      <c r="F6" s="13"/>
      <c r="G6" s="13"/>
      <c r="H6" s="13"/>
      <c r="I6" s="24">
        <f>I7+I23+I66+I78+I87+I91+I98+I102</f>
        <v>278463.89999999997</v>
      </c>
      <c r="J6" s="24">
        <f t="shared" ref="J6" si="0">J7+J23+J66+J78+J87+J91+J98+J102</f>
        <v>271848.90000000002</v>
      </c>
      <c r="K6" s="24">
        <f>J6/I6*100</f>
        <v>97.624467659901356</v>
      </c>
      <c r="L6" s="21"/>
      <c r="M6" s="21"/>
    </row>
    <row r="7" spans="1:13" ht="30" x14ac:dyDescent="0.2">
      <c r="A7" s="15" t="s">
        <v>156</v>
      </c>
      <c r="B7" s="18" t="s">
        <v>1</v>
      </c>
      <c r="C7" s="18" t="s">
        <v>3</v>
      </c>
      <c r="D7" s="18" t="s">
        <v>48</v>
      </c>
      <c r="E7" s="18" t="s">
        <v>53</v>
      </c>
      <c r="F7" s="18"/>
      <c r="G7" s="18"/>
      <c r="H7" s="18"/>
      <c r="I7" s="25">
        <f>I8+I16+I19</f>
        <v>66321.8</v>
      </c>
      <c r="J7" s="25">
        <f t="shared" ref="J7" si="1">J8+J16+J19</f>
        <v>65034.9</v>
      </c>
      <c r="K7" s="25">
        <f t="shared" ref="K7:K71" si="2">J7/I7*100</f>
        <v>98.059612374814918</v>
      </c>
      <c r="L7" s="21"/>
      <c r="M7" s="21"/>
    </row>
    <row r="8" spans="1:13" ht="75" x14ac:dyDescent="0.2">
      <c r="A8" s="15" t="s">
        <v>49</v>
      </c>
      <c r="B8" s="18" t="s">
        <v>1</v>
      </c>
      <c r="C8" s="18" t="s">
        <v>3</v>
      </c>
      <c r="D8" s="18" t="s">
        <v>1</v>
      </c>
      <c r="E8" s="18" t="s">
        <v>53</v>
      </c>
      <c r="F8" s="18"/>
      <c r="G8" s="18"/>
      <c r="H8" s="18"/>
      <c r="I8" s="25">
        <f>I9+I13</f>
        <v>62407.4</v>
      </c>
      <c r="J8" s="25">
        <f t="shared" ref="J8" si="3">J9+J13</f>
        <v>61315.8</v>
      </c>
      <c r="K8" s="25">
        <f t="shared" si="2"/>
        <v>98.250848457073999</v>
      </c>
      <c r="L8" s="21"/>
      <c r="M8" s="21"/>
    </row>
    <row r="9" spans="1:13" ht="49.5" customHeight="1" x14ac:dyDescent="0.2">
      <c r="A9" s="15" t="s">
        <v>109</v>
      </c>
      <c r="B9" s="18" t="s">
        <v>1</v>
      </c>
      <c r="C9" s="18" t="s">
        <v>3</v>
      </c>
      <c r="D9" s="18" t="s">
        <v>1</v>
      </c>
      <c r="E9" s="18" t="s">
        <v>51</v>
      </c>
      <c r="F9" s="18"/>
      <c r="G9" s="18"/>
      <c r="H9" s="18"/>
      <c r="I9" s="25">
        <f>SUM(I10:I12)</f>
        <v>18052.099999999999</v>
      </c>
      <c r="J9" s="25">
        <f t="shared" ref="J9" si="4">SUM(J10:J12)</f>
        <v>17374.7</v>
      </c>
      <c r="K9" s="25">
        <f t="shared" si="2"/>
        <v>96.24752798843349</v>
      </c>
      <c r="L9" s="21"/>
      <c r="M9" s="21"/>
    </row>
    <row r="10" spans="1:13" ht="135" x14ac:dyDescent="0.2">
      <c r="A10" s="19" t="s">
        <v>191</v>
      </c>
      <c r="B10" s="18" t="s">
        <v>1</v>
      </c>
      <c r="C10" s="18" t="s">
        <v>3</v>
      </c>
      <c r="D10" s="18" t="s">
        <v>1</v>
      </c>
      <c r="E10" s="18" t="s">
        <v>51</v>
      </c>
      <c r="F10" s="18" t="s">
        <v>192</v>
      </c>
      <c r="G10" s="18" t="s">
        <v>0</v>
      </c>
      <c r="H10" s="18" t="s">
        <v>1</v>
      </c>
      <c r="I10" s="41">
        <v>4772.8</v>
      </c>
      <c r="J10" s="41">
        <v>4752.3</v>
      </c>
      <c r="K10" s="25">
        <f t="shared" si="2"/>
        <v>99.570482735501173</v>
      </c>
      <c r="L10" s="21"/>
      <c r="M10" s="21"/>
    </row>
    <row r="11" spans="1:13" ht="45" x14ac:dyDescent="0.2">
      <c r="A11" s="19" t="s">
        <v>320</v>
      </c>
      <c r="B11" s="18" t="s">
        <v>1</v>
      </c>
      <c r="C11" s="18" t="s">
        <v>3</v>
      </c>
      <c r="D11" s="18" t="s">
        <v>1</v>
      </c>
      <c r="E11" s="18" t="s">
        <v>51</v>
      </c>
      <c r="F11" s="18" t="s">
        <v>4</v>
      </c>
      <c r="G11" s="18" t="s">
        <v>0</v>
      </c>
      <c r="H11" s="18" t="s">
        <v>1</v>
      </c>
      <c r="I11" s="41">
        <v>13179.5</v>
      </c>
      <c r="J11" s="41">
        <v>12522.6</v>
      </c>
      <c r="K11" s="25">
        <f t="shared" si="2"/>
        <v>95.015744148108809</v>
      </c>
      <c r="L11" s="21"/>
      <c r="M11" s="21"/>
    </row>
    <row r="12" spans="1:13" ht="30" x14ac:dyDescent="0.2">
      <c r="A12" s="19" t="s">
        <v>321</v>
      </c>
      <c r="B12" s="18" t="s">
        <v>1</v>
      </c>
      <c r="C12" s="18" t="s">
        <v>3</v>
      </c>
      <c r="D12" s="18" t="s">
        <v>1</v>
      </c>
      <c r="E12" s="18" t="s">
        <v>51</v>
      </c>
      <c r="F12" s="18" t="s">
        <v>190</v>
      </c>
      <c r="G12" s="18" t="s">
        <v>0</v>
      </c>
      <c r="H12" s="18" t="s">
        <v>1</v>
      </c>
      <c r="I12" s="41">
        <v>99.8</v>
      </c>
      <c r="J12" s="41">
        <v>99.8</v>
      </c>
      <c r="K12" s="25">
        <f t="shared" si="2"/>
        <v>100</v>
      </c>
      <c r="L12" s="21"/>
      <c r="M12" s="21"/>
    </row>
    <row r="13" spans="1:13" ht="45" x14ac:dyDescent="0.2">
      <c r="A13" s="15" t="s">
        <v>64</v>
      </c>
      <c r="B13" s="18" t="s">
        <v>1</v>
      </c>
      <c r="C13" s="18" t="s">
        <v>3</v>
      </c>
      <c r="D13" s="18" t="s">
        <v>1</v>
      </c>
      <c r="E13" s="18" t="s">
        <v>74</v>
      </c>
      <c r="F13" s="18"/>
      <c r="G13" s="18"/>
      <c r="H13" s="18"/>
      <c r="I13" s="42">
        <f>I14+I15</f>
        <v>44355.3</v>
      </c>
      <c r="J13" s="42">
        <f t="shared" ref="J13" si="5">J14+J15</f>
        <v>43941.1</v>
      </c>
      <c r="K13" s="25">
        <f t="shared" si="2"/>
        <v>99.066176984486617</v>
      </c>
      <c r="L13" s="21"/>
      <c r="M13" s="21"/>
    </row>
    <row r="14" spans="1:13" ht="135" x14ac:dyDescent="0.2">
      <c r="A14" s="19" t="s">
        <v>191</v>
      </c>
      <c r="B14" s="18" t="s">
        <v>1</v>
      </c>
      <c r="C14" s="18" t="s">
        <v>3</v>
      </c>
      <c r="D14" s="18" t="s">
        <v>1</v>
      </c>
      <c r="E14" s="18" t="s">
        <v>74</v>
      </c>
      <c r="F14" s="18" t="s">
        <v>192</v>
      </c>
      <c r="G14" s="18" t="s">
        <v>0</v>
      </c>
      <c r="H14" s="18" t="s">
        <v>1</v>
      </c>
      <c r="I14" s="41">
        <v>39223.9</v>
      </c>
      <c r="J14" s="41">
        <v>38976.6</v>
      </c>
      <c r="K14" s="25">
        <f t="shared" si="2"/>
        <v>99.369517054652903</v>
      </c>
      <c r="L14" s="21"/>
      <c r="M14" s="21"/>
    </row>
    <row r="15" spans="1:13" ht="45" x14ac:dyDescent="0.2">
      <c r="A15" s="19" t="s">
        <v>320</v>
      </c>
      <c r="B15" s="18" t="s">
        <v>1</v>
      </c>
      <c r="C15" s="18" t="s">
        <v>3</v>
      </c>
      <c r="D15" s="18" t="s">
        <v>1</v>
      </c>
      <c r="E15" s="18" t="s">
        <v>74</v>
      </c>
      <c r="F15" s="18" t="s">
        <v>4</v>
      </c>
      <c r="G15" s="18" t="s">
        <v>0</v>
      </c>
      <c r="H15" s="18" t="s">
        <v>1</v>
      </c>
      <c r="I15" s="41">
        <v>5131.3999999999996</v>
      </c>
      <c r="J15" s="41">
        <v>4964.5</v>
      </c>
      <c r="K15" s="25">
        <f t="shared" si="2"/>
        <v>96.747476322251245</v>
      </c>
      <c r="L15" s="21"/>
      <c r="M15" s="21"/>
    </row>
    <row r="16" spans="1:13" ht="69.75" customHeight="1" x14ac:dyDescent="0.2">
      <c r="A16" s="15" t="s">
        <v>52</v>
      </c>
      <c r="B16" s="18" t="s">
        <v>1</v>
      </c>
      <c r="C16" s="18" t="s">
        <v>3</v>
      </c>
      <c r="D16" s="18" t="s">
        <v>5</v>
      </c>
      <c r="E16" s="18" t="s">
        <v>53</v>
      </c>
      <c r="F16" s="18"/>
      <c r="G16" s="18"/>
      <c r="H16" s="18"/>
      <c r="I16" s="25">
        <f>I17</f>
        <v>1907</v>
      </c>
      <c r="J16" s="25">
        <f t="shared" ref="J16" si="6">J17</f>
        <v>1907</v>
      </c>
      <c r="K16" s="25">
        <f t="shared" si="2"/>
        <v>100</v>
      </c>
      <c r="L16" s="21"/>
      <c r="M16" s="21"/>
    </row>
    <row r="17" spans="1:13" ht="300" x14ac:dyDescent="0.2">
      <c r="A17" s="15" t="s">
        <v>54</v>
      </c>
      <c r="B17" s="18" t="s">
        <v>1</v>
      </c>
      <c r="C17" s="18" t="s">
        <v>3</v>
      </c>
      <c r="D17" s="18" t="s">
        <v>5</v>
      </c>
      <c r="E17" s="18" t="s">
        <v>65</v>
      </c>
      <c r="F17" s="18"/>
      <c r="G17" s="18"/>
      <c r="H17" s="18"/>
      <c r="I17" s="25">
        <f t="shared" ref="I17:J17" si="7">I18</f>
        <v>1907</v>
      </c>
      <c r="J17" s="25">
        <f t="shared" si="7"/>
        <v>1907</v>
      </c>
      <c r="K17" s="25">
        <f t="shared" si="2"/>
        <v>100</v>
      </c>
      <c r="L17" s="21"/>
      <c r="M17" s="21"/>
    </row>
    <row r="18" spans="1:13" ht="30" x14ac:dyDescent="0.2">
      <c r="A18" s="19" t="s">
        <v>322</v>
      </c>
      <c r="B18" s="18" t="s">
        <v>1</v>
      </c>
      <c r="C18" s="18" t="s">
        <v>3</v>
      </c>
      <c r="D18" s="18" t="s">
        <v>5</v>
      </c>
      <c r="E18" s="18" t="s">
        <v>65</v>
      </c>
      <c r="F18" s="18" t="s">
        <v>187</v>
      </c>
      <c r="G18" s="18" t="s">
        <v>18</v>
      </c>
      <c r="H18" s="18" t="s">
        <v>19</v>
      </c>
      <c r="I18" s="41">
        <v>1907</v>
      </c>
      <c r="J18" s="41">
        <v>1907</v>
      </c>
      <c r="K18" s="25">
        <f t="shared" si="2"/>
        <v>100</v>
      </c>
      <c r="L18" s="21"/>
      <c r="M18" s="21"/>
    </row>
    <row r="19" spans="1:13" ht="69" customHeight="1" x14ac:dyDescent="0.2">
      <c r="A19" s="15" t="s">
        <v>55</v>
      </c>
      <c r="B19" s="18" t="s">
        <v>1</v>
      </c>
      <c r="C19" s="18" t="s">
        <v>3</v>
      </c>
      <c r="D19" s="18" t="s">
        <v>22</v>
      </c>
      <c r="E19" s="18" t="s">
        <v>53</v>
      </c>
      <c r="F19" s="18"/>
      <c r="G19" s="18"/>
      <c r="H19" s="18"/>
      <c r="I19" s="25">
        <f t="shared" ref="I19:J19" si="8">I20</f>
        <v>2007.4</v>
      </c>
      <c r="J19" s="25">
        <f t="shared" si="8"/>
        <v>1812.1</v>
      </c>
      <c r="K19" s="25">
        <f t="shared" si="2"/>
        <v>90.27099730995316</v>
      </c>
      <c r="L19" s="21"/>
      <c r="M19" s="21"/>
    </row>
    <row r="20" spans="1:13" ht="105" x14ac:dyDescent="0.2">
      <c r="A20" s="15" t="s">
        <v>259</v>
      </c>
      <c r="B20" s="18" t="s">
        <v>1</v>
      </c>
      <c r="C20" s="18" t="s">
        <v>3</v>
      </c>
      <c r="D20" s="18" t="s">
        <v>22</v>
      </c>
      <c r="E20" s="18" t="s">
        <v>66</v>
      </c>
      <c r="F20" s="18"/>
      <c r="G20" s="18"/>
      <c r="H20" s="18"/>
      <c r="I20" s="25">
        <f>I21+I22</f>
        <v>2007.4</v>
      </c>
      <c r="J20" s="25">
        <f t="shared" ref="J20" si="9">J21+J22</f>
        <v>1812.1</v>
      </c>
      <c r="K20" s="25">
        <f t="shared" si="2"/>
        <v>90.27099730995316</v>
      </c>
      <c r="L20" s="21"/>
      <c r="M20" s="21"/>
    </row>
    <row r="21" spans="1:13" ht="135" x14ac:dyDescent="0.2">
      <c r="A21" s="19" t="s">
        <v>191</v>
      </c>
      <c r="B21" s="18" t="s">
        <v>1</v>
      </c>
      <c r="C21" s="18" t="s">
        <v>3</v>
      </c>
      <c r="D21" s="18" t="s">
        <v>22</v>
      </c>
      <c r="E21" s="18" t="s">
        <v>66</v>
      </c>
      <c r="F21" s="18" t="s">
        <v>192</v>
      </c>
      <c r="G21" s="18" t="s">
        <v>0</v>
      </c>
      <c r="H21" s="18" t="s">
        <v>1</v>
      </c>
      <c r="I21" s="41">
        <v>908</v>
      </c>
      <c r="J21" s="41">
        <v>788.4</v>
      </c>
      <c r="K21" s="25">
        <f t="shared" si="2"/>
        <v>86.828193832599126</v>
      </c>
      <c r="L21" s="21"/>
      <c r="M21" s="21"/>
    </row>
    <row r="22" spans="1:13" ht="30" x14ac:dyDescent="0.2">
      <c r="A22" s="19" t="s">
        <v>322</v>
      </c>
      <c r="B22" s="18" t="s">
        <v>1</v>
      </c>
      <c r="C22" s="18" t="s">
        <v>3</v>
      </c>
      <c r="D22" s="18" t="s">
        <v>22</v>
      </c>
      <c r="E22" s="18" t="s">
        <v>66</v>
      </c>
      <c r="F22" s="18" t="s">
        <v>187</v>
      </c>
      <c r="G22" s="18" t="s">
        <v>0</v>
      </c>
      <c r="H22" s="18" t="s">
        <v>1</v>
      </c>
      <c r="I22" s="41">
        <v>1099.4000000000001</v>
      </c>
      <c r="J22" s="41">
        <v>1023.7</v>
      </c>
      <c r="K22" s="25">
        <f t="shared" si="2"/>
        <v>93.114426050573044</v>
      </c>
      <c r="L22" s="21"/>
      <c r="M22" s="21"/>
    </row>
    <row r="23" spans="1:13" ht="30" x14ac:dyDescent="0.2">
      <c r="A23" s="15" t="s">
        <v>107</v>
      </c>
      <c r="B23" s="18" t="s">
        <v>1</v>
      </c>
      <c r="C23" s="18" t="s">
        <v>6</v>
      </c>
      <c r="D23" s="18" t="s">
        <v>48</v>
      </c>
      <c r="E23" s="18" t="s">
        <v>53</v>
      </c>
      <c r="F23" s="18"/>
      <c r="G23" s="18"/>
      <c r="H23" s="18"/>
      <c r="I23" s="25">
        <f>I24+I38+I42+I47+I51+I54+I59+I63</f>
        <v>177407</v>
      </c>
      <c r="J23" s="25">
        <f t="shared" ref="J23" si="10">J24+J38+J42+J47+J51+J54+J59+J63</f>
        <v>172547.19999999998</v>
      </c>
      <c r="K23" s="25">
        <f t="shared" si="2"/>
        <v>97.260649241574441</v>
      </c>
      <c r="L23" s="21"/>
      <c r="M23" s="21"/>
    </row>
    <row r="24" spans="1:13" ht="69" customHeight="1" x14ac:dyDescent="0.2">
      <c r="A24" s="15" t="s">
        <v>56</v>
      </c>
      <c r="B24" s="18" t="s">
        <v>1</v>
      </c>
      <c r="C24" s="18" t="s">
        <v>6</v>
      </c>
      <c r="D24" s="18" t="s">
        <v>1</v>
      </c>
      <c r="E24" s="18" t="s">
        <v>53</v>
      </c>
      <c r="F24" s="18"/>
      <c r="G24" s="18"/>
      <c r="H24" s="18"/>
      <c r="I24" s="25">
        <f t="shared" ref="I24:J24" si="11">I25+I30</f>
        <v>157645.29999999999</v>
      </c>
      <c r="J24" s="25">
        <f t="shared" si="11"/>
        <v>156303.49999999997</v>
      </c>
      <c r="K24" s="25">
        <f t="shared" si="2"/>
        <v>99.148848712901668</v>
      </c>
      <c r="L24" s="21"/>
      <c r="M24" s="21"/>
    </row>
    <row r="25" spans="1:13" ht="55.5" customHeight="1" x14ac:dyDescent="0.2">
      <c r="A25" s="15" t="s">
        <v>109</v>
      </c>
      <c r="B25" s="18" t="s">
        <v>1</v>
      </c>
      <c r="C25" s="18" t="s">
        <v>6</v>
      </c>
      <c r="D25" s="18" t="s">
        <v>1</v>
      </c>
      <c r="E25" s="18" t="s">
        <v>51</v>
      </c>
      <c r="F25" s="18"/>
      <c r="G25" s="18"/>
      <c r="H25" s="18"/>
      <c r="I25" s="25">
        <f>SUM(I26:I29)</f>
        <v>24516.2</v>
      </c>
      <c r="J25" s="25">
        <f t="shared" ref="J25" si="12">SUM(J26:J29)</f>
        <v>23259.3</v>
      </c>
      <c r="K25" s="25">
        <f t="shared" si="2"/>
        <v>94.873185893409257</v>
      </c>
      <c r="L25" s="21"/>
      <c r="M25" s="21"/>
    </row>
    <row r="26" spans="1:13" ht="135" x14ac:dyDescent="0.2">
      <c r="A26" s="15" t="s">
        <v>191</v>
      </c>
      <c r="B26" s="18" t="s">
        <v>1</v>
      </c>
      <c r="C26" s="18" t="s">
        <v>6</v>
      </c>
      <c r="D26" s="18" t="s">
        <v>1</v>
      </c>
      <c r="E26" s="18" t="s">
        <v>51</v>
      </c>
      <c r="F26" s="18" t="s">
        <v>192</v>
      </c>
      <c r="G26" s="18" t="s">
        <v>0</v>
      </c>
      <c r="H26" s="18" t="s">
        <v>5</v>
      </c>
      <c r="I26" s="41">
        <v>11.5</v>
      </c>
      <c r="J26" s="41">
        <v>8.6</v>
      </c>
      <c r="K26" s="25">
        <f t="shared" si="2"/>
        <v>74.782608695652172</v>
      </c>
      <c r="L26" s="21"/>
      <c r="M26" s="21"/>
    </row>
    <row r="27" spans="1:13" ht="45" x14ac:dyDescent="0.2">
      <c r="A27" s="19" t="s">
        <v>320</v>
      </c>
      <c r="B27" s="18" t="s">
        <v>1</v>
      </c>
      <c r="C27" s="18" t="s">
        <v>6</v>
      </c>
      <c r="D27" s="18" t="s">
        <v>1</v>
      </c>
      <c r="E27" s="18" t="s">
        <v>51</v>
      </c>
      <c r="F27" s="18" t="s">
        <v>4</v>
      </c>
      <c r="G27" s="18" t="s">
        <v>0</v>
      </c>
      <c r="H27" s="18" t="s">
        <v>5</v>
      </c>
      <c r="I27" s="41">
        <v>18768.2</v>
      </c>
      <c r="J27" s="41">
        <v>17521.8</v>
      </c>
      <c r="K27" s="25">
        <f t="shared" si="2"/>
        <v>93.358979550516295</v>
      </c>
      <c r="L27" s="21"/>
      <c r="M27" s="21"/>
    </row>
    <row r="28" spans="1:13" ht="75" x14ac:dyDescent="0.2">
      <c r="A28" s="19" t="s">
        <v>323</v>
      </c>
      <c r="B28" s="18" t="s">
        <v>1</v>
      </c>
      <c r="C28" s="18" t="s">
        <v>6</v>
      </c>
      <c r="D28" s="18" t="s">
        <v>1</v>
      </c>
      <c r="E28" s="18" t="s">
        <v>51</v>
      </c>
      <c r="F28" s="18" t="s">
        <v>175</v>
      </c>
      <c r="G28" s="18" t="s">
        <v>0</v>
      </c>
      <c r="H28" s="18" t="s">
        <v>5</v>
      </c>
      <c r="I28" s="41">
        <v>4500</v>
      </c>
      <c r="J28" s="41">
        <v>4500</v>
      </c>
      <c r="K28" s="25">
        <f t="shared" si="2"/>
        <v>100</v>
      </c>
      <c r="L28" s="21"/>
      <c r="M28" s="21"/>
    </row>
    <row r="29" spans="1:13" ht="30" x14ac:dyDescent="0.2">
      <c r="A29" s="19" t="s">
        <v>321</v>
      </c>
      <c r="B29" s="18" t="s">
        <v>1</v>
      </c>
      <c r="C29" s="18" t="s">
        <v>6</v>
      </c>
      <c r="D29" s="18" t="s">
        <v>1</v>
      </c>
      <c r="E29" s="18" t="s">
        <v>51</v>
      </c>
      <c r="F29" s="18" t="s">
        <v>190</v>
      </c>
      <c r="G29" s="18" t="s">
        <v>0</v>
      </c>
      <c r="H29" s="18" t="s">
        <v>5</v>
      </c>
      <c r="I29" s="41">
        <v>1236.5</v>
      </c>
      <c r="J29" s="41">
        <v>1228.9000000000001</v>
      </c>
      <c r="K29" s="25">
        <f t="shared" si="2"/>
        <v>99.385361908613021</v>
      </c>
      <c r="L29" s="21"/>
      <c r="M29" s="21"/>
    </row>
    <row r="30" spans="1:13" ht="45" x14ac:dyDescent="0.2">
      <c r="A30" s="15" t="s">
        <v>260</v>
      </c>
      <c r="B30" s="18" t="s">
        <v>1</v>
      </c>
      <c r="C30" s="18" t="s">
        <v>6</v>
      </c>
      <c r="D30" s="18" t="s">
        <v>1</v>
      </c>
      <c r="E30" s="18" t="s">
        <v>74</v>
      </c>
      <c r="F30" s="18"/>
      <c r="G30" s="18"/>
      <c r="H30" s="18"/>
      <c r="I30" s="41">
        <f>I31+I32+I33+I34+I35+I36+I37</f>
        <v>133129.09999999998</v>
      </c>
      <c r="J30" s="41">
        <f t="shared" ref="J30" si="13">J31+J32+J33+J34+J35+J36+J37</f>
        <v>133044.19999999998</v>
      </c>
      <c r="K30" s="25">
        <f t="shared" si="2"/>
        <v>99.936227316191577</v>
      </c>
      <c r="L30" s="21"/>
      <c r="M30" s="21"/>
    </row>
    <row r="31" spans="1:13" ht="135" x14ac:dyDescent="0.2">
      <c r="A31" s="19" t="s">
        <v>191</v>
      </c>
      <c r="B31" s="18" t="s">
        <v>1</v>
      </c>
      <c r="C31" s="18" t="s">
        <v>6</v>
      </c>
      <c r="D31" s="18" t="s">
        <v>1</v>
      </c>
      <c r="E31" s="18" t="s">
        <v>74</v>
      </c>
      <c r="F31" s="18" t="s">
        <v>192</v>
      </c>
      <c r="G31" s="18" t="s">
        <v>0</v>
      </c>
      <c r="H31" s="18" t="s">
        <v>5</v>
      </c>
      <c r="I31" s="41">
        <v>90135.8</v>
      </c>
      <c r="J31" s="41">
        <v>90100.2</v>
      </c>
      <c r="K31" s="25">
        <f t="shared" si="2"/>
        <v>99.960504039460446</v>
      </c>
      <c r="L31" s="21"/>
      <c r="M31" s="21"/>
    </row>
    <row r="32" spans="1:13" ht="45" x14ac:dyDescent="0.2">
      <c r="A32" s="19" t="s">
        <v>320</v>
      </c>
      <c r="B32" s="18" t="s">
        <v>1</v>
      </c>
      <c r="C32" s="18" t="s">
        <v>6</v>
      </c>
      <c r="D32" s="18" t="s">
        <v>1</v>
      </c>
      <c r="E32" s="18" t="s">
        <v>74</v>
      </c>
      <c r="F32" s="18" t="s">
        <v>4</v>
      </c>
      <c r="G32" s="18" t="s">
        <v>0</v>
      </c>
      <c r="H32" s="18" t="s">
        <v>5</v>
      </c>
      <c r="I32" s="41">
        <v>4472.3999999999996</v>
      </c>
      <c r="J32" s="41">
        <v>4446.8999999999996</v>
      </c>
      <c r="K32" s="25">
        <f t="shared" si="2"/>
        <v>99.429836329487514</v>
      </c>
      <c r="L32" s="21"/>
      <c r="M32" s="21"/>
    </row>
    <row r="33" spans="1:13" ht="30" x14ac:dyDescent="0.2">
      <c r="A33" s="19" t="s">
        <v>322</v>
      </c>
      <c r="B33" s="18" t="s">
        <v>1</v>
      </c>
      <c r="C33" s="18" t="s">
        <v>6</v>
      </c>
      <c r="D33" s="18" t="s">
        <v>1</v>
      </c>
      <c r="E33" s="18" t="s">
        <v>74</v>
      </c>
      <c r="F33" s="18" t="s">
        <v>187</v>
      </c>
      <c r="G33" s="18" t="s">
        <v>0</v>
      </c>
      <c r="H33" s="18" t="s">
        <v>5</v>
      </c>
      <c r="I33" s="41">
        <v>6.4</v>
      </c>
      <c r="J33" s="41">
        <v>6.4</v>
      </c>
      <c r="K33" s="25">
        <f t="shared" si="2"/>
        <v>100</v>
      </c>
      <c r="L33" s="21"/>
      <c r="M33" s="21"/>
    </row>
    <row r="34" spans="1:13" ht="75" x14ac:dyDescent="0.2">
      <c r="A34" s="19" t="s">
        <v>323</v>
      </c>
      <c r="B34" s="18" t="s">
        <v>1</v>
      </c>
      <c r="C34" s="18" t="s">
        <v>6</v>
      </c>
      <c r="D34" s="18" t="s">
        <v>1</v>
      </c>
      <c r="E34" s="18" t="s">
        <v>74</v>
      </c>
      <c r="F34" s="18" t="s">
        <v>175</v>
      </c>
      <c r="G34" s="18" t="s">
        <v>0</v>
      </c>
      <c r="H34" s="18" t="s">
        <v>5</v>
      </c>
      <c r="I34" s="41">
        <v>35645.699999999997</v>
      </c>
      <c r="J34" s="41">
        <v>35645.599999999999</v>
      </c>
      <c r="K34" s="25">
        <f t="shared" si="2"/>
        <v>99.999719461253406</v>
      </c>
      <c r="L34" s="21"/>
      <c r="M34" s="21"/>
    </row>
    <row r="35" spans="1:13" ht="135" x14ac:dyDescent="0.2">
      <c r="A35" s="19" t="s">
        <v>191</v>
      </c>
      <c r="B35" s="18" t="s">
        <v>1</v>
      </c>
      <c r="C35" s="18" t="s">
        <v>6</v>
      </c>
      <c r="D35" s="18" t="s">
        <v>1</v>
      </c>
      <c r="E35" s="18" t="s">
        <v>74</v>
      </c>
      <c r="F35" s="18" t="s">
        <v>192</v>
      </c>
      <c r="G35" s="18" t="s">
        <v>0</v>
      </c>
      <c r="H35" s="18" t="s">
        <v>22</v>
      </c>
      <c r="I35" s="41">
        <v>1217.7</v>
      </c>
      <c r="J35" s="41">
        <v>1204.9000000000001</v>
      </c>
      <c r="K35" s="25">
        <f t="shared" si="2"/>
        <v>98.948837973228223</v>
      </c>
      <c r="L35" s="21"/>
      <c r="M35" s="21"/>
    </row>
    <row r="36" spans="1:13" ht="45" x14ac:dyDescent="0.2">
      <c r="A36" s="19" t="s">
        <v>320</v>
      </c>
      <c r="B36" s="18" t="s">
        <v>1</v>
      </c>
      <c r="C36" s="18" t="s">
        <v>6</v>
      </c>
      <c r="D36" s="18" t="s">
        <v>1</v>
      </c>
      <c r="E36" s="18" t="s">
        <v>74</v>
      </c>
      <c r="F36" s="18" t="s">
        <v>4</v>
      </c>
      <c r="G36" s="18" t="s">
        <v>0</v>
      </c>
      <c r="H36" s="18" t="s">
        <v>22</v>
      </c>
      <c r="I36" s="41">
        <v>880.3</v>
      </c>
      <c r="J36" s="41">
        <v>871</v>
      </c>
      <c r="K36" s="25">
        <f t="shared" si="2"/>
        <v>98.943541974326948</v>
      </c>
      <c r="L36" s="21"/>
      <c r="M36" s="21"/>
    </row>
    <row r="37" spans="1:13" ht="72.75" customHeight="1" x14ac:dyDescent="0.2">
      <c r="A37" s="19" t="s">
        <v>323</v>
      </c>
      <c r="B37" s="18" t="s">
        <v>1</v>
      </c>
      <c r="C37" s="18" t="s">
        <v>6</v>
      </c>
      <c r="D37" s="18" t="s">
        <v>1</v>
      </c>
      <c r="E37" s="18" t="s">
        <v>74</v>
      </c>
      <c r="F37" s="18" t="s">
        <v>175</v>
      </c>
      <c r="G37" s="18" t="s">
        <v>0</v>
      </c>
      <c r="H37" s="18" t="s">
        <v>22</v>
      </c>
      <c r="I37" s="41">
        <v>770.8</v>
      </c>
      <c r="J37" s="41">
        <v>769.2</v>
      </c>
      <c r="K37" s="25">
        <f t="shared" si="2"/>
        <v>99.792423456149464</v>
      </c>
      <c r="L37" s="21"/>
      <c r="M37" s="21"/>
    </row>
    <row r="38" spans="1:13" ht="76.5" customHeight="1" x14ac:dyDescent="0.2">
      <c r="A38" s="15" t="s">
        <v>52</v>
      </c>
      <c r="B38" s="18" t="s">
        <v>1</v>
      </c>
      <c r="C38" s="18" t="s">
        <v>6</v>
      </c>
      <c r="D38" s="18" t="s">
        <v>5</v>
      </c>
      <c r="E38" s="18" t="s">
        <v>53</v>
      </c>
      <c r="F38" s="18"/>
      <c r="G38" s="18"/>
      <c r="H38" s="18"/>
      <c r="I38" s="41">
        <f>I39</f>
        <v>1044.6999999999998</v>
      </c>
      <c r="J38" s="41">
        <f t="shared" ref="J38" si="14">J39</f>
        <v>715.6</v>
      </c>
      <c r="K38" s="25">
        <f t="shared" si="2"/>
        <v>68.498133435436031</v>
      </c>
      <c r="L38" s="21"/>
      <c r="M38" s="21"/>
    </row>
    <row r="39" spans="1:13" ht="247.5" customHeight="1" x14ac:dyDescent="0.2">
      <c r="A39" s="15" t="s">
        <v>261</v>
      </c>
      <c r="B39" s="18" t="s">
        <v>1</v>
      </c>
      <c r="C39" s="18" t="s">
        <v>6</v>
      </c>
      <c r="D39" s="18" t="s">
        <v>5</v>
      </c>
      <c r="E39" s="18" t="s">
        <v>75</v>
      </c>
      <c r="F39" s="18"/>
      <c r="G39" s="18"/>
      <c r="H39" s="18"/>
      <c r="I39" s="41">
        <f>I40+I41</f>
        <v>1044.6999999999998</v>
      </c>
      <c r="J39" s="41">
        <f t="shared" ref="J39" si="15">J40+J41</f>
        <v>715.6</v>
      </c>
      <c r="K39" s="25">
        <f t="shared" si="2"/>
        <v>68.498133435436031</v>
      </c>
      <c r="L39" s="21"/>
      <c r="M39" s="21"/>
    </row>
    <row r="40" spans="1:13" ht="45" x14ac:dyDescent="0.2">
      <c r="A40" s="19" t="s">
        <v>320</v>
      </c>
      <c r="B40" s="18" t="s">
        <v>1</v>
      </c>
      <c r="C40" s="18" t="s">
        <v>6</v>
      </c>
      <c r="D40" s="18" t="s">
        <v>5</v>
      </c>
      <c r="E40" s="18" t="s">
        <v>75</v>
      </c>
      <c r="F40" s="18" t="s">
        <v>4</v>
      </c>
      <c r="G40" s="18" t="s">
        <v>0</v>
      </c>
      <c r="H40" s="18" t="s">
        <v>5</v>
      </c>
      <c r="I40" s="41">
        <v>723.3</v>
      </c>
      <c r="J40" s="41">
        <v>450.5</v>
      </c>
      <c r="K40" s="25">
        <f t="shared" si="2"/>
        <v>62.283976220102311</v>
      </c>
      <c r="L40" s="21"/>
      <c r="M40" s="21"/>
    </row>
    <row r="41" spans="1:13" ht="68.25" customHeight="1" x14ac:dyDescent="0.2">
      <c r="A41" s="19" t="s">
        <v>323</v>
      </c>
      <c r="B41" s="18" t="s">
        <v>1</v>
      </c>
      <c r="C41" s="18" t="s">
        <v>6</v>
      </c>
      <c r="D41" s="18" t="s">
        <v>5</v>
      </c>
      <c r="E41" s="18" t="s">
        <v>75</v>
      </c>
      <c r="F41" s="18" t="s">
        <v>175</v>
      </c>
      <c r="G41" s="18" t="s">
        <v>0</v>
      </c>
      <c r="H41" s="18" t="s">
        <v>5</v>
      </c>
      <c r="I41" s="41">
        <v>321.39999999999998</v>
      </c>
      <c r="J41" s="41">
        <v>265.10000000000002</v>
      </c>
      <c r="K41" s="25">
        <f t="shared" si="2"/>
        <v>82.48288736776604</v>
      </c>
      <c r="L41" s="21"/>
      <c r="M41" s="21"/>
    </row>
    <row r="42" spans="1:13" ht="66" customHeight="1" x14ac:dyDescent="0.2">
      <c r="A42" s="15" t="s">
        <v>55</v>
      </c>
      <c r="B42" s="18" t="s">
        <v>1</v>
      </c>
      <c r="C42" s="18" t="s">
        <v>6</v>
      </c>
      <c r="D42" s="18" t="s">
        <v>22</v>
      </c>
      <c r="E42" s="18" t="s">
        <v>53</v>
      </c>
      <c r="F42" s="18"/>
      <c r="G42" s="18"/>
      <c r="H42" s="18"/>
      <c r="I42" s="25">
        <f t="shared" ref="I42:J42" si="16">I43</f>
        <v>5829.7</v>
      </c>
      <c r="J42" s="25">
        <f t="shared" si="16"/>
        <v>5315.5</v>
      </c>
      <c r="K42" s="25">
        <f t="shared" si="2"/>
        <v>91.179649038544014</v>
      </c>
      <c r="L42" s="21"/>
      <c r="M42" s="21"/>
    </row>
    <row r="43" spans="1:13" ht="135" x14ac:dyDescent="0.2">
      <c r="A43" s="15" t="s">
        <v>435</v>
      </c>
      <c r="B43" s="18" t="s">
        <v>1</v>
      </c>
      <c r="C43" s="18" t="s">
        <v>6</v>
      </c>
      <c r="D43" s="18" t="s">
        <v>22</v>
      </c>
      <c r="E43" s="18" t="s">
        <v>66</v>
      </c>
      <c r="F43" s="18"/>
      <c r="G43" s="18"/>
      <c r="H43" s="18"/>
      <c r="I43" s="25">
        <f t="shared" ref="I43:J43" si="17">I44+I45+I46</f>
        <v>5829.7</v>
      </c>
      <c r="J43" s="25">
        <f t="shared" si="17"/>
        <v>5315.5</v>
      </c>
      <c r="K43" s="25">
        <f t="shared" si="2"/>
        <v>91.179649038544014</v>
      </c>
      <c r="L43" s="21"/>
      <c r="M43" s="21"/>
    </row>
    <row r="44" spans="1:13" ht="135" x14ac:dyDescent="0.2">
      <c r="A44" s="19" t="s">
        <v>191</v>
      </c>
      <c r="B44" s="18" t="s">
        <v>1</v>
      </c>
      <c r="C44" s="18" t="s">
        <v>6</v>
      </c>
      <c r="D44" s="18" t="s">
        <v>22</v>
      </c>
      <c r="E44" s="18" t="s">
        <v>66</v>
      </c>
      <c r="F44" s="18" t="s">
        <v>192</v>
      </c>
      <c r="G44" s="18" t="s">
        <v>0</v>
      </c>
      <c r="H44" s="18" t="s">
        <v>5</v>
      </c>
      <c r="I44" s="41">
        <v>2378.1999999999998</v>
      </c>
      <c r="J44" s="41">
        <v>2154.1999999999998</v>
      </c>
      <c r="K44" s="25">
        <f t="shared" si="2"/>
        <v>90.581111765200575</v>
      </c>
      <c r="L44" s="21"/>
      <c r="M44" s="21"/>
    </row>
    <row r="45" spans="1:13" ht="30" x14ac:dyDescent="0.2">
      <c r="A45" s="19" t="s">
        <v>322</v>
      </c>
      <c r="B45" s="18" t="s">
        <v>1</v>
      </c>
      <c r="C45" s="18" t="s">
        <v>6</v>
      </c>
      <c r="D45" s="18" t="s">
        <v>22</v>
      </c>
      <c r="E45" s="18" t="s">
        <v>66</v>
      </c>
      <c r="F45" s="18" t="s">
        <v>187</v>
      </c>
      <c r="G45" s="18" t="s">
        <v>0</v>
      </c>
      <c r="H45" s="18" t="s">
        <v>5</v>
      </c>
      <c r="I45" s="41">
        <v>2352.3000000000002</v>
      </c>
      <c r="J45" s="41">
        <v>2253.6999999999998</v>
      </c>
      <c r="K45" s="25">
        <f t="shared" si="2"/>
        <v>95.808357777494351</v>
      </c>
      <c r="L45" s="21"/>
      <c r="M45" s="21"/>
    </row>
    <row r="46" spans="1:13" ht="75" x14ac:dyDescent="0.2">
      <c r="A46" s="19" t="s">
        <v>323</v>
      </c>
      <c r="B46" s="18" t="s">
        <v>1</v>
      </c>
      <c r="C46" s="18" t="s">
        <v>6</v>
      </c>
      <c r="D46" s="18" t="s">
        <v>22</v>
      </c>
      <c r="E46" s="18" t="s">
        <v>66</v>
      </c>
      <c r="F46" s="18" t="s">
        <v>175</v>
      </c>
      <c r="G46" s="18" t="s">
        <v>0</v>
      </c>
      <c r="H46" s="18" t="s">
        <v>5</v>
      </c>
      <c r="I46" s="41">
        <v>1099.2</v>
      </c>
      <c r="J46" s="41">
        <v>907.6</v>
      </c>
      <c r="K46" s="25">
        <f t="shared" si="2"/>
        <v>82.569141193595343</v>
      </c>
      <c r="L46" s="21"/>
      <c r="M46" s="21"/>
    </row>
    <row r="47" spans="1:13" ht="60" x14ac:dyDescent="0.2">
      <c r="A47" s="19" t="s">
        <v>313</v>
      </c>
      <c r="B47" s="18" t="s">
        <v>1</v>
      </c>
      <c r="C47" s="18" t="s">
        <v>6</v>
      </c>
      <c r="D47" s="18" t="s">
        <v>19</v>
      </c>
      <c r="E47" s="18" t="s">
        <v>53</v>
      </c>
      <c r="F47" s="18"/>
      <c r="G47" s="18"/>
      <c r="H47" s="18"/>
      <c r="I47" s="25">
        <f t="shared" ref="I47:J47" si="18">I49+I50</f>
        <v>324.89999999999998</v>
      </c>
      <c r="J47" s="25">
        <f t="shared" si="18"/>
        <v>313.5</v>
      </c>
      <c r="K47" s="25">
        <f t="shared" si="2"/>
        <v>96.491228070175453</v>
      </c>
      <c r="L47" s="21"/>
      <c r="M47" s="21"/>
    </row>
    <row r="48" spans="1:13" ht="45" x14ac:dyDescent="0.2">
      <c r="A48" s="19" t="s">
        <v>296</v>
      </c>
      <c r="B48" s="18" t="s">
        <v>1</v>
      </c>
      <c r="C48" s="18" t="s">
        <v>6</v>
      </c>
      <c r="D48" s="18" t="s">
        <v>19</v>
      </c>
      <c r="E48" s="18" t="s">
        <v>160</v>
      </c>
      <c r="F48" s="18"/>
      <c r="G48" s="18"/>
      <c r="H48" s="18"/>
      <c r="I48" s="25">
        <f t="shared" ref="I48:J48" si="19">I49+I50</f>
        <v>324.89999999999998</v>
      </c>
      <c r="J48" s="25">
        <f t="shared" si="19"/>
        <v>313.5</v>
      </c>
      <c r="K48" s="25">
        <f t="shared" si="2"/>
        <v>96.491228070175453</v>
      </c>
      <c r="L48" s="21"/>
      <c r="M48" s="21"/>
    </row>
    <row r="49" spans="1:13" ht="30" x14ac:dyDescent="0.2">
      <c r="A49" s="19" t="s">
        <v>322</v>
      </c>
      <c r="B49" s="18" t="s">
        <v>1</v>
      </c>
      <c r="C49" s="18" t="s">
        <v>6</v>
      </c>
      <c r="D49" s="18" t="s">
        <v>19</v>
      </c>
      <c r="E49" s="18" t="s">
        <v>160</v>
      </c>
      <c r="F49" s="18" t="s">
        <v>187</v>
      </c>
      <c r="G49" s="18" t="s">
        <v>18</v>
      </c>
      <c r="H49" s="18" t="s">
        <v>19</v>
      </c>
      <c r="I49" s="41">
        <v>234.9</v>
      </c>
      <c r="J49" s="41">
        <v>225.9</v>
      </c>
      <c r="K49" s="25">
        <f t="shared" si="2"/>
        <v>96.168582375478934</v>
      </c>
      <c r="L49" s="21"/>
      <c r="M49" s="21"/>
    </row>
    <row r="50" spans="1:13" ht="75" x14ac:dyDescent="0.2">
      <c r="A50" s="19" t="s">
        <v>323</v>
      </c>
      <c r="B50" s="18" t="s">
        <v>1</v>
      </c>
      <c r="C50" s="18" t="s">
        <v>6</v>
      </c>
      <c r="D50" s="18" t="s">
        <v>19</v>
      </c>
      <c r="E50" s="18" t="s">
        <v>160</v>
      </c>
      <c r="F50" s="18" t="s">
        <v>175</v>
      </c>
      <c r="G50" s="18" t="s">
        <v>18</v>
      </c>
      <c r="H50" s="18" t="s">
        <v>19</v>
      </c>
      <c r="I50" s="41">
        <v>90</v>
      </c>
      <c r="J50" s="41">
        <v>87.6</v>
      </c>
      <c r="K50" s="25">
        <f t="shared" si="2"/>
        <v>97.333333333333329</v>
      </c>
      <c r="L50" s="21"/>
      <c r="M50" s="21"/>
    </row>
    <row r="51" spans="1:13" ht="60" x14ac:dyDescent="0.2">
      <c r="A51" s="19" t="s">
        <v>314</v>
      </c>
      <c r="B51" s="18" t="s">
        <v>1</v>
      </c>
      <c r="C51" s="18" t="s">
        <v>6</v>
      </c>
      <c r="D51" s="18" t="s">
        <v>23</v>
      </c>
      <c r="E51" s="18" t="s">
        <v>53</v>
      </c>
      <c r="F51" s="18"/>
      <c r="G51" s="18"/>
      <c r="H51" s="18"/>
      <c r="I51" s="25">
        <f>SUM(I53:I53)</f>
        <v>71.599999999999994</v>
      </c>
      <c r="J51" s="25">
        <f t="shared" ref="J51" si="20">SUM(J53:J53)</f>
        <v>70.2</v>
      </c>
      <c r="K51" s="25">
        <f t="shared" si="2"/>
        <v>98.044692737430182</v>
      </c>
      <c r="L51" s="21"/>
      <c r="M51" s="21"/>
    </row>
    <row r="52" spans="1:13" ht="45" x14ac:dyDescent="0.2">
      <c r="A52" s="19" t="s">
        <v>315</v>
      </c>
      <c r="B52" s="18" t="s">
        <v>1</v>
      </c>
      <c r="C52" s="18" t="s">
        <v>6</v>
      </c>
      <c r="D52" s="18" t="s">
        <v>23</v>
      </c>
      <c r="E52" s="18" t="s">
        <v>266</v>
      </c>
      <c r="F52" s="18"/>
      <c r="G52" s="18"/>
      <c r="H52" s="18"/>
      <c r="I52" s="25">
        <f>I53</f>
        <v>71.599999999999994</v>
      </c>
      <c r="J52" s="25">
        <f t="shared" ref="J52" si="21">J53</f>
        <v>70.2</v>
      </c>
      <c r="K52" s="25">
        <f t="shared" si="2"/>
        <v>98.044692737430182</v>
      </c>
      <c r="L52" s="21"/>
      <c r="M52" s="21"/>
    </row>
    <row r="53" spans="1:13" ht="30" x14ac:dyDescent="0.2">
      <c r="A53" s="19" t="s">
        <v>322</v>
      </c>
      <c r="B53" s="18" t="s">
        <v>1</v>
      </c>
      <c r="C53" s="18" t="s">
        <v>6</v>
      </c>
      <c r="D53" s="18" t="s">
        <v>23</v>
      </c>
      <c r="E53" s="18" t="s">
        <v>266</v>
      </c>
      <c r="F53" s="18" t="s">
        <v>187</v>
      </c>
      <c r="G53" s="18" t="s">
        <v>18</v>
      </c>
      <c r="H53" s="18" t="s">
        <v>19</v>
      </c>
      <c r="I53" s="41">
        <v>71.599999999999994</v>
      </c>
      <c r="J53" s="41">
        <v>70.2</v>
      </c>
      <c r="K53" s="25">
        <f t="shared" si="2"/>
        <v>98.044692737430182</v>
      </c>
      <c r="L53" s="21"/>
      <c r="M53" s="21"/>
    </row>
    <row r="54" spans="1:13" ht="75" x14ac:dyDescent="0.2">
      <c r="A54" s="19" t="s">
        <v>276</v>
      </c>
      <c r="B54" s="18" t="s">
        <v>1</v>
      </c>
      <c r="C54" s="18" t="s">
        <v>6</v>
      </c>
      <c r="D54" s="18" t="s">
        <v>25</v>
      </c>
      <c r="E54" s="18" t="s">
        <v>53</v>
      </c>
      <c r="F54" s="18"/>
      <c r="G54" s="18"/>
      <c r="H54" s="18"/>
      <c r="I54" s="25">
        <f>I55</f>
        <v>40.299999999999997</v>
      </c>
      <c r="J54" s="25">
        <f>J55</f>
        <v>23</v>
      </c>
      <c r="K54" s="25">
        <f t="shared" si="2"/>
        <v>57.071960297766758</v>
      </c>
      <c r="L54" s="21"/>
      <c r="M54" s="21"/>
    </row>
    <row r="55" spans="1:13" ht="60" x14ac:dyDescent="0.2">
      <c r="A55" s="19" t="s">
        <v>297</v>
      </c>
      <c r="B55" s="18" t="s">
        <v>1</v>
      </c>
      <c r="C55" s="18" t="s">
        <v>6</v>
      </c>
      <c r="D55" s="18" t="s">
        <v>25</v>
      </c>
      <c r="E55" s="18" t="s">
        <v>98</v>
      </c>
      <c r="F55" s="18"/>
      <c r="G55" s="18"/>
      <c r="H55" s="18"/>
      <c r="I55" s="25">
        <f>I56+I57</f>
        <v>40.299999999999997</v>
      </c>
      <c r="J55" s="25">
        <f>J56+J57</f>
        <v>23</v>
      </c>
      <c r="K55" s="25">
        <f t="shared" si="2"/>
        <v>57.071960297766758</v>
      </c>
      <c r="L55" s="21"/>
      <c r="M55" s="21"/>
    </row>
    <row r="56" spans="1:13" ht="30" x14ac:dyDescent="0.2">
      <c r="A56" s="19" t="s">
        <v>322</v>
      </c>
      <c r="B56" s="18" t="s">
        <v>1</v>
      </c>
      <c r="C56" s="18" t="s">
        <v>6</v>
      </c>
      <c r="D56" s="18" t="s">
        <v>25</v>
      </c>
      <c r="E56" s="18" t="s">
        <v>98</v>
      </c>
      <c r="F56" s="18" t="s">
        <v>187</v>
      </c>
      <c r="G56" s="18" t="s">
        <v>0</v>
      </c>
      <c r="H56" s="18" t="s">
        <v>5</v>
      </c>
      <c r="I56" s="25">
        <v>17.3</v>
      </c>
      <c r="J56" s="25">
        <v>0</v>
      </c>
      <c r="K56" s="25">
        <f t="shared" si="2"/>
        <v>0</v>
      </c>
      <c r="L56" s="21"/>
      <c r="M56" s="21"/>
    </row>
    <row r="57" spans="1:13" ht="75" x14ac:dyDescent="0.2">
      <c r="A57" s="19" t="s">
        <v>323</v>
      </c>
      <c r="B57" s="18" t="s">
        <v>1</v>
      </c>
      <c r="C57" s="18" t="s">
        <v>6</v>
      </c>
      <c r="D57" s="18" t="s">
        <v>25</v>
      </c>
      <c r="E57" s="18" t="s">
        <v>98</v>
      </c>
      <c r="F57" s="18" t="s">
        <v>175</v>
      </c>
      <c r="G57" s="18" t="s">
        <v>0</v>
      </c>
      <c r="H57" s="18" t="s">
        <v>5</v>
      </c>
      <c r="I57" s="41">
        <v>23</v>
      </c>
      <c r="J57" s="41">
        <v>23</v>
      </c>
      <c r="K57" s="25">
        <f t="shared" si="2"/>
        <v>100</v>
      </c>
      <c r="L57" s="21"/>
      <c r="M57" s="21"/>
    </row>
    <row r="58" spans="1:13" ht="173.25" customHeight="1" x14ac:dyDescent="0.2">
      <c r="A58" s="19" t="s">
        <v>425</v>
      </c>
      <c r="B58" s="18" t="s">
        <v>1</v>
      </c>
      <c r="C58" s="18" t="s">
        <v>6</v>
      </c>
      <c r="D58" s="18" t="s">
        <v>9</v>
      </c>
      <c r="E58" s="18" t="s">
        <v>53</v>
      </c>
      <c r="F58" s="18"/>
      <c r="G58" s="18"/>
      <c r="H58" s="18"/>
      <c r="I58" s="25">
        <f t="shared" ref="I58:J58" si="22">I59</f>
        <v>5263.5</v>
      </c>
      <c r="J58" s="25">
        <f t="shared" si="22"/>
        <v>3808.1</v>
      </c>
      <c r="K58" s="25">
        <f t="shared" si="2"/>
        <v>72.349197302175355</v>
      </c>
      <c r="L58" s="21"/>
      <c r="M58" s="21"/>
    </row>
    <row r="59" spans="1:13" ht="167.25" customHeight="1" x14ac:dyDescent="0.2">
      <c r="A59" s="19" t="s">
        <v>436</v>
      </c>
      <c r="B59" s="18" t="s">
        <v>1</v>
      </c>
      <c r="C59" s="18" t="s">
        <v>6</v>
      </c>
      <c r="D59" s="18" t="s">
        <v>9</v>
      </c>
      <c r="E59" s="18" t="s">
        <v>312</v>
      </c>
      <c r="F59" s="18"/>
      <c r="G59" s="18"/>
      <c r="H59" s="18"/>
      <c r="I59" s="25">
        <f t="shared" ref="I59:J59" si="23">I60+I61</f>
        <v>5263.5</v>
      </c>
      <c r="J59" s="25">
        <f t="shared" si="23"/>
        <v>3808.1</v>
      </c>
      <c r="K59" s="25">
        <f t="shared" si="2"/>
        <v>72.349197302175355</v>
      </c>
      <c r="L59" s="21"/>
      <c r="M59" s="21"/>
    </row>
    <row r="60" spans="1:13" ht="40.5" customHeight="1" x14ac:dyDescent="0.2">
      <c r="A60" s="19" t="s">
        <v>320</v>
      </c>
      <c r="B60" s="18" t="s">
        <v>1</v>
      </c>
      <c r="C60" s="18" t="s">
        <v>6</v>
      </c>
      <c r="D60" s="18" t="s">
        <v>9</v>
      </c>
      <c r="E60" s="18" t="s">
        <v>312</v>
      </c>
      <c r="F60" s="18" t="s">
        <v>4</v>
      </c>
      <c r="G60" s="18" t="s">
        <v>0</v>
      </c>
      <c r="H60" s="18" t="s">
        <v>5</v>
      </c>
      <c r="I60" s="41">
        <v>3729.1</v>
      </c>
      <c r="J60" s="41">
        <v>2666</v>
      </c>
      <c r="K60" s="25">
        <f t="shared" si="2"/>
        <v>71.49178085865222</v>
      </c>
      <c r="L60" s="21"/>
      <c r="M60" s="21"/>
    </row>
    <row r="61" spans="1:13" ht="75" x14ac:dyDescent="0.2">
      <c r="A61" s="19" t="s">
        <v>323</v>
      </c>
      <c r="B61" s="18" t="s">
        <v>1</v>
      </c>
      <c r="C61" s="18" t="s">
        <v>6</v>
      </c>
      <c r="D61" s="18" t="s">
        <v>9</v>
      </c>
      <c r="E61" s="18" t="s">
        <v>312</v>
      </c>
      <c r="F61" s="18" t="s">
        <v>175</v>
      </c>
      <c r="G61" s="18" t="s">
        <v>0</v>
      </c>
      <c r="H61" s="18" t="s">
        <v>5</v>
      </c>
      <c r="I61" s="41">
        <v>1534.4</v>
      </c>
      <c r="J61" s="41">
        <v>1142.0999999999999</v>
      </c>
      <c r="K61" s="25">
        <f t="shared" si="2"/>
        <v>74.433003128258591</v>
      </c>
      <c r="L61" s="21"/>
      <c r="M61" s="21"/>
    </row>
    <row r="62" spans="1:13" ht="120" x14ac:dyDescent="0.2">
      <c r="A62" s="19" t="s">
        <v>458</v>
      </c>
      <c r="B62" s="18" t="s">
        <v>1</v>
      </c>
      <c r="C62" s="18" t="s">
        <v>6</v>
      </c>
      <c r="D62" s="18" t="s">
        <v>18</v>
      </c>
      <c r="E62" s="18" t="s">
        <v>53</v>
      </c>
      <c r="F62" s="18"/>
      <c r="G62" s="18"/>
      <c r="H62" s="18"/>
      <c r="I62" s="25">
        <f t="shared" ref="I62:J62" si="24">I63</f>
        <v>7187</v>
      </c>
      <c r="J62" s="25">
        <f t="shared" si="24"/>
        <v>5997.7999999999993</v>
      </c>
      <c r="K62" s="25">
        <f t="shared" si="2"/>
        <v>83.453457631835249</v>
      </c>
      <c r="L62" s="21"/>
      <c r="M62" s="21"/>
    </row>
    <row r="63" spans="1:13" ht="135" x14ac:dyDescent="0.2">
      <c r="A63" s="19" t="s">
        <v>437</v>
      </c>
      <c r="B63" s="18" t="s">
        <v>1</v>
      </c>
      <c r="C63" s="18" t="s">
        <v>6</v>
      </c>
      <c r="D63" s="18" t="s">
        <v>18</v>
      </c>
      <c r="E63" s="18" t="s">
        <v>415</v>
      </c>
      <c r="F63" s="18"/>
      <c r="G63" s="18"/>
      <c r="H63" s="18"/>
      <c r="I63" s="25">
        <f t="shared" ref="I63:J63" si="25">I64+I65</f>
        <v>7187</v>
      </c>
      <c r="J63" s="25">
        <f t="shared" si="25"/>
        <v>5997.7999999999993</v>
      </c>
      <c r="K63" s="25">
        <f t="shared" si="2"/>
        <v>83.453457631835249</v>
      </c>
      <c r="L63" s="21"/>
      <c r="M63" s="21"/>
    </row>
    <row r="64" spans="1:13" ht="135" x14ac:dyDescent="0.2">
      <c r="A64" s="19" t="s">
        <v>191</v>
      </c>
      <c r="B64" s="18" t="s">
        <v>1</v>
      </c>
      <c r="C64" s="18" t="s">
        <v>6</v>
      </c>
      <c r="D64" s="18" t="s">
        <v>18</v>
      </c>
      <c r="E64" s="18" t="s">
        <v>415</v>
      </c>
      <c r="F64" s="18" t="s">
        <v>192</v>
      </c>
      <c r="G64" s="18" t="s">
        <v>0</v>
      </c>
      <c r="H64" s="18" t="s">
        <v>5</v>
      </c>
      <c r="I64" s="41">
        <v>5624.6</v>
      </c>
      <c r="J64" s="41">
        <v>4670.3999999999996</v>
      </c>
      <c r="K64" s="25">
        <f t="shared" si="2"/>
        <v>83.035238061373235</v>
      </c>
      <c r="L64" s="21"/>
      <c r="M64" s="21"/>
    </row>
    <row r="65" spans="1:13" ht="75" x14ac:dyDescent="0.2">
      <c r="A65" s="19" t="s">
        <v>323</v>
      </c>
      <c r="B65" s="18" t="s">
        <v>1</v>
      </c>
      <c r="C65" s="18" t="s">
        <v>6</v>
      </c>
      <c r="D65" s="18" t="s">
        <v>18</v>
      </c>
      <c r="E65" s="18" t="s">
        <v>415</v>
      </c>
      <c r="F65" s="18" t="s">
        <v>175</v>
      </c>
      <c r="G65" s="18" t="s">
        <v>0</v>
      </c>
      <c r="H65" s="18" t="s">
        <v>5</v>
      </c>
      <c r="I65" s="41">
        <v>1562.4</v>
      </c>
      <c r="J65" s="41">
        <v>1327.4</v>
      </c>
      <c r="K65" s="25">
        <f t="shared" si="2"/>
        <v>84.959037378392225</v>
      </c>
      <c r="L65" s="21"/>
      <c r="M65" s="21"/>
    </row>
    <row r="66" spans="1:13" ht="45" x14ac:dyDescent="0.2">
      <c r="A66" s="15" t="s">
        <v>67</v>
      </c>
      <c r="B66" s="18" t="s">
        <v>1</v>
      </c>
      <c r="C66" s="18" t="s">
        <v>7</v>
      </c>
      <c r="D66" s="18" t="s">
        <v>48</v>
      </c>
      <c r="E66" s="18" t="s">
        <v>53</v>
      </c>
      <c r="F66" s="18"/>
      <c r="G66" s="18"/>
      <c r="H66" s="18" t="s">
        <v>8</v>
      </c>
      <c r="I66" s="25">
        <f t="shared" ref="I66:J66" si="26">I67+I73</f>
        <v>8125.4000000000005</v>
      </c>
      <c r="J66" s="25">
        <f t="shared" si="26"/>
        <v>8097.7</v>
      </c>
      <c r="K66" s="25">
        <f t="shared" si="2"/>
        <v>99.659093706156</v>
      </c>
      <c r="L66" s="21"/>
      <c r="M66" s="21"/>
    </row>
    <row r="67" spans="1:13" ht="60" x14ac:dyDescent="0.2">
      <c r="A67" s="15" t="s">
        <v>114</v>
      </c>
      <c r="B67" s="18" t="s">
        <v>1</v>
      </c>
      <c r="C67" s="18" t="s">
        <v>7</v>
      </c>
      <c r="D67" s="18" t="s">
        <v>1</v>
      </c>
      <c r="E67" s="18" t="s">
        <v>53</v>
      </c>
      <c r="F67" s="18"/>
      <c r="G67" s="18"/>
      <c r="H67" s="18"/>
      <c r="I67" s="25">
        <f t="shared" ref="I67:J67" si="27">I68</f>
        <v>7540.8</v>
      </c>
      <c r="J67" s="25">
        <f t="shared" si="27"/>
        <v>7532.2</v>
      </c>
      <c r="K67" s="25">
        <f t="shared" si="2"/>
        <v>99.885953744960744</v>
      </c>
      <c r="L67" s="21"/>
      <c r="M67" s="21"/>
    </row>
    <row r="68" spans="1:13" ht="60" x14ac:dyDescent="0.2">
      <c r="A68" s="15" t="s">
        <v>109</v>
      </c>
      <c r="B68" s="18" t="s">
        <v>1</v>
      </c>
      <c r="C68" s="18" t="s">
        <v>7</v>
      </c>
      <c r="D68" s="18" t="s">
        <v>1</v>
      </c>
      <c r="E68" s="18" t="s">
        <v>51</v>
      </c>
      <c r="F68" s="18"/>
      <c r="G68" s="18"/>
      <c r="H68" s="18"/>
      <c r="I68" s="25">
        <f t="shared" ref="I68:J68" si="28">SUM(I69:I72)</f>
        <v>7540.8</v>
      </c>
      <c r="J68" s="25">
        <f t="shared" si="28"/>
        <v>7532.2</v>
      </c>
      <c r="K68" s="25">
        <f t="shared" si="2"/>
        <v>99.885953744960744</v>
      </c>
      <c r="L68" s="21"/>
      <c r="M68" s="21"/>
    </row>
    <row r="69" spans="1:13" ht="135" x14ac:dyDescent="0.2">
      <c r="A69" s="19" t="s">
        <v>191</v>
      </c>
      <c r="B69" s="18" t="s">
        <v>1</v>
      </c>
      <c r="C69" s="18" t="s">
        <v>7</v>
      </c>
      <c r="D69" s="18" t="s">
        <v>1</v>
      </c>
      <c r="E69" s="18" t="s">
        <v>51</v>
      </c>
      <c r="F69" s="18" t="s">
        <v>192</v>
      </c>
      <c r="G69" s="18" t="s">
        <v>0</v>
      </c>
      <c r="H69" s="18" t="s">
        <v>22</v>
      </c>
      <c r="I69" s="41">
        <v>2397.8000000000002</v>
      </c>
      <c r="J69" s="41">
        <v>2396.6999999999998</v>
      </c>
      <c r="K69" s="25">
        <f t="shared" si="2"/>
        <v>99.954124614229698</v>
      </c>
      <c r="L69" s="21"/>
      <c r="M69" s="21"/>
    </row>
    <row r="70" spans="1:13" ht="45" x14ac:dyDescent="0.2">
      <c r="A70" s="19" t="s">
        <v>320</v>
      </c>
      <c r="B70" s="18" t="s">
        <v>1</v>
      </c>
      <c r="C70" s="18" t="s">
        <v>7</v>
      </c>
      <c r="D70" s="18" t="s">
        <v>1</v>
      </c>
      <c r="E70" s="18" t="s">
        <v>51</v>
      </c>
      <c r="F70" s="18" t="s">
        <v>4</v>
      </c>
      <c r="G70" s="18" t="s">
        <v>0</v>
      </c>
      <c r="H70" s="18" t="s">
        <v>22</v>
      </c>
      <c r="I70" s="41">
        <v>195</v>
      </c>
      <c r="J70" s="41">
        <v>192.5</v>
      </c>
      <c r="K70" s="25">
        <f t="shared" si="2"/>
        <v>98.71794871794873</v>
      </c>
      <c r="L70" s="21"/>
      <c r="M70" s="21"/>
    </row>
    <row r="71" spans="1:13" ht="75" x14ac:dyDescent="0.2">
      <c r="A71" s="19" t="s">
        <v>323</v>
      </c>
      <c r="B71" s="18" t="s">
        <v>1</v>
      </c>
      <c r="C71" s="18" t="s">
        <v>7</v>
      </c>
      <c r="D71" s="18" t="s">
        <v>1</v>
      </c>
      <c r="E71" s="18" t="s">
        <v>51</v>
      </c>
      <c r="F71" s="18" t="s">
        <v>175</v>
      </c>
      <c r="G71" s="18" t="s">
        <v>0</v>
      </c>
      <c r="H71" s="18" t="s">
        <v>22</v>
      </c>
      <c r="I71" s="41">
        <v>4943</v>
      </c>
      <c r="J71" s="41">
        <v>4943</v>
      </c>
      <c r="K71" s="25">
        <f t="shared" si="2"/>
        <v>100</v>
      </c>
      <c r="L71" s="21"/>
      <c r="M71" s="21"/>
    </row>
    <row r="72" spans="1:13" ht="30" x14ac:dyDescent="0.2">
      <c r="A72" s="19" t="s">
        <v>321</v>
      </c>
      <c r="B72" s="18" t="s">
        <v>1</v>
      </c>
      <c r="C72" s="18" t="s">
        <v>7</v>
      </c>
      <c r="D72" s="18" t="s">
        <v>1</v>
      </c>
      <c r="E72" s="18" t="s">
        <v>51</v>
      </c>
      <c r="F72" s="18" t="s">
        <v>190</v>
      </c>
      <c r="G72" s="18" t="s">
        <v>0</v>
      </c>
      <c r="H72" s="18" t="s">
        <v>22</v>
      </c>
      <c r="I72" s="41">
        <v>5</v>
      </c>
      <c r="J72" s="41">
        <v>0</v>
      </c>
      <c r="K72" s="25">
        <f t="shared" ref="K72:K136" si="29">J72/I72*100</f>
        <v>0</v>
      </c>
      <c r="L72" s="21"/>
      <c r="M72" s="21"/>
    </row>
    <row r="73" spans="1:13" ht="74.25" customHeight="1" x14ac:dyDescent="0.2">
      <c r="A73" s="15" t="s">
        <v>55</v>
      </c>
      <c r="B73" s="18" t="s">
        <v>1</v>
      </c>
      <c r="C73" s="18" t="s">
        <v>7</v>
      </c>
      <c r="D73" s="18" t="s">
        <v>5</v>
      </c>
      <c r="E73" s="18" t="s">
        <v>53</v>
      </c>
      <c r="F73" s="18"/>
      <c r="G73" s="18"/>
      <c r="H73" s="18"/>
      <c r="I73" s="25">
        <f t="shared" ref="I73:J73" si="30">I74</f>
        <v>584.6</v>
      </c>
      <c r="J73" s="25">
        <f t="shared" si="30"/>
        <v>565.5</v>
      </c>
      <c r="K73" s="25">
        <f t="shared" si="29"/>
        <v>96.732808758125216</v>
      </c>
      <c r="L73" s="21"/>
      <c r="M73" s="21"/>
    </row>
    <row r="74" spans="1:13" ht="135" x14ac:dyDescent="0.2">
      <c r="A74" s="15" t="s">
        <v>435</v>
      </c>
      <c r="B74" s="18" t="s">
        <v>1</v>
      </c>
      <c r="C74" s="18" t="s">
        <v>7</v>
      </c>
      <c r="D74" s="18" t="s">
        <v>5</v>
      </c>
      <c r="E74" s="18" t="s">
        <v>66</v>
      </c>
      <c r="F74" s="18"/>
      <c r="G74" s="18"/>
      <c r="H74" s="18"/>
      <c r="I74" s="25">
        <f>I75+I76+I77</f>
        <v>584.6</v>
      </c>
      <c r="J74" s="25">
        <f t="shared" ref="J74" si="31">J75+J76+J77</f>
        <v>565.5</v>
      </c>
      <c r="K74" s="25">
        <f t="shared" si="29"/>
        <v>96.732808758125216</v>
      </c>
      <c r="L74" s="21"/>
      <c r="M74" s="21"/>
    </row>
    <row r="75" spans="1:13" ht="135" x14ac:dyDescent="0.2">
      <c r="A75" s="19" t="s">
        <v>191</v>
      </c>
      <c r="B75" s="18" t="s">
        <v>1</v>
      </c>
      <c r="C75" s="18" t="s">
        <v>7</v>
      </c>
      <c r="D75" s="18" t="s">
        <v>5</v>
      </c>
      <c r="E75" s="18" t="s">
        <v>66</v>
      </c>
      <c r="F75" s="18" t="s">
        <v>192</v>
      </c>
      <c r="G75" s="18" t="s">
        <v>0</v>
      </c>
      <c r="H75" s="18" t="s">
        <v>22</v>
      </c>
      <c r="I75" s="41">
        <v>150.1</v>
      </c>
      <c r="J75" s="41">
        <v>150.1</v>
      </c>
      <c r="K75" s="25">
        <f t="shared" si="29"/>
        <v>100</v>
      </c>
      <c r="L75" s="21"/>
      <c r="M75" s="21"/>
    </row>
    <row r="76" spans="1:13" ht="30" x14ac:dyDescent="0.2">
      <c r="A76" s="19" t="s">
        <v>322</v>
      </c>
      <c r="B76" s="18" t="s">
        <v>1</v>
      </c>
      <c r="C76" s="18" t="s">
        <v>7</v>
      </c>
      <c r="D76" s="18" t="s">
        <v>5</v>
      </c>
      <c r="E76" s="18" t="s">
        <v>66</v>
      </c>
      <c r="F76" s="18" t="s">
        <v>187</v>
      </c>
      <c r="G76" s="18" t="s">
        <v>0</v>
      </c>
      <c r="H76" s="18" t="s">
        <v>22</v>
      </c>
      <c r="I76" s="41">
        <v>74.900000000000006</v>
      </c>
      <c r="J76" s="41">
        <v>74.900000000000006</v>
      </c>
      <c r="K76" s="25">
        <f t="shared" si="29"/>
        <v>100</v>
      </c>
      <c r="L76" s="21"/>
      <c r="M76" s="21"/>
    </row>
    <row r="77" spans="1:13" ht="75" x14ac:dyDescent="0.2">
      <c r="A77" s="19" t="s">
        <v>323</v>
      </c>
      <c r="B77" s="18" t="s">
        <v>1</v>
      </c>
      <c r="C77" s="18" t="s">
        <v>7</v>
      </c>
      <c r="D77" s="18" t="s">
        <v>5</v>
      </c>
      <c r="E77" s="18" t="s">
        <v>66</v>
      </c>
      <c r="F77" s="18" t="s">
        <v>175</v>
      </c>
      <c r="G77" s="18" t="s">
        <v>0</v>
      </c>
      <c r="H77" s="18" t="s">
        <v>22</v>
      </c>
      <c r="I77" s="41">
        <v>359.6</v>
      </c>
      <c r="J77" s="41">
        <v>340.5</v>
      </c>
      <c r="K77" s="25">
        <f t="shared" si="29"/>
        <v>94.688542825361509</v>
      </c>
      <c r="L77" s="21"/>
      <c r="M77" s="21"/>
    </row>
    <row r="78" spans="1:13" ht="45" x14ac:dyDescent="0.2">
      <c r="A78" s="15" t="s">
        <v>68</v>
      </c>
      <c r="B78" s="18" t="s">
        <v>1</v>
      </c>
      <c r="C78" s="18" t="s">
        <v>15</v>
      </c>
      <c r="D78" s="18" t="s">
        <v>48</v>
      </c>
      <c r="E78" s="18" t="s">
        <v>53</v>
      </c>
      <c r="F78" s="18"/>
      <c r="G78" s="18"/>
      <c r="H78" s="18"/>
      <c r="I78" s="25">
        <f>I79</f>
        <v>2555.9000000000005</v>
      </c>
      <c r="J78" s="25">
        <f t="shared" ref="J78" si="32">J79</f>
        <v>2550.6000000000004</v>
      </c>
      <c r="K78" s="25">
        <f t="shared" si="29"/>
        <v>99.792636644626157</v>
      </c>
      <c r="L78" s="21"/>
      <c r="M78" s="21"/>
    </row>
    <row r="79" spans="1:13" ht="45" x14ac:dyDescent="0.2">
      <c r="A79" s="15" t="s">
        <v>57</v>
      </c>
      <c r="B79" s="18" t="s">
        <v>1</v>
      </c>
      <c r="C79" s="18" t="s">
        <v>15</v>
      </c>
      <c r="D79" s="18" t="s">
        <v>1</v>
      </c>
      <c r="E79" s="18" t="s">
        <v>53</v>
      </c>
      <c r="F79" s="18"/>
      <c r="G79" s="18"/>
      <c r="H79" s="18"/>
      <c r="I79" s="25">
        <f>I80+I85</f>
        <v>2555.9000000000005</v>
      </c>
      <c r="J79" s="25">
        <f t="shared" ref="J79" si="33">J80+J85</f>
        <v>2550.6000000000004</v>
      </c>
      <c r="K79" s="25">
        <f t="shared" si="29"/>
        <v>99.792636644626157</v>
      </c>
      <c r="L79" s="21"/>
      <c r="M79" s="21"/>
    </row>
    <row r="80" spans="1:13" ht="75" x14ac:dyDescent="0.2">
      <c r="A80" s="15" t="s">
        <v>434</v>
      </c>
      <c r="B80" s="18" t="s">
        <v>1</v>
      </c>
      <c r="C80" s="18" t="s">
        <v>15</v>
      </c>
      <c r="D80" s="18" t="s">
        <v>1</v>
      </c>
      <c r="E80" s="18" t="s">
        <v>184</v>
      </c>
      <c r="F80" s="18"/>
      <c r="G80" s="18"/>
      <c r="H80" s="18"/>
      <c r="I80" s="25">
        <f>I82+I84+I83+I81</f>
        <v>2518.0000000000005</v>
      </c>
      <c r="J80" s="25">
        <f t="shared" ref="J80" si="34">J82+J84+J83+J81</f>
        <v>2512.7000000000003</v>
      </c>
      <c r="K80" s="25">
        <f t="shared" si="29"/>
        <v>99.78951548848292</v>
      </c>
      <c r="L80" s="21"/>
      <c r="M80" s="21"/>
    </row>
    <row r="81" spans="1:13" ht="135" x14ac:dyDescent="0.2">
      <c r="A81" s="19" t="s">
        <v>191</v>
      </c>
      <c r="B81" s="18" t="s">
        <v>1</v>
      </c>
      <c r="C81" s="18" t="s">
        <v>15</v>
      </c>
      <c r="D81" s="18" t="s">
        <v>1</v>
      </c>
      <c r="E81" s="18" t="s">
        <v>184</v>
      </c>
      <c r="F81" s="18" t="s">
        <v>192</v>
      </c>
      <c r="G81" s="18" t="s">
        <v>0</v>
      </c>
      <c r="H81" s="18" t="s">
        <v>0</v>
      </c>
      <c r="I81" s="25">
        <v>198.3</v>
      </c>
      <c r="J81" s="25">
        <v>198.3</v>
      </c>
      <c r="K81" s="25">
        <f t="shared" si="29"/>
        <v>100</v>
      </c>
      <c r="L81" s="21"/>
      <c r="M81" s="21"/>
    </row>
    <row r="82" spans="1:13" ht="45" x14ac:dyDescent="0.2">
      <c r="A82" s="19" t="s">
        <v>320</v>
      </c>
      <c r="B82" s="18" t="s">
        <v>1</v>
      </c>
      <c r="C82" s="18" t="s">
        <v>15</v>
      </c>
      <c r="D82" s="18" t="s">
        <v>1</v>
      </c>
      <c r="E82" s="18" t="s">
        <v>184</v>
      </c>
      <c r="F82" s="18" t="s">
        <v>4</v>
      </c>
      <c r="G82" s="18" t="s">
        <v>0</v>
      </c>
      <c r="H82" s="18" t="s">
        <v>0</v>
      </c>
      <c r="I82" s="41">
        <v>1648</v>
      </c>
      <c r="J82" s="41">
        <v>1642.7</v>
      </c>
      <c r="K82" s="25">
        <f t="shared" si="29"/>
        <v>99.678398058252426</v>
      </c>
      <c r="L82" s="21"/>
      <c r="M82" s="21"/>
    </row>
    <row r="83" spans="1:13" ht="30" x14ac:dyDescent="0.2">
      <c r="A83" s="19" t="s">
        <v>322</v>
      </c>
      <c r="B83" s="18" t="s">
        <v>1</v>
      </c>
      <c r="C83" s="18" t="s">
        <v>15</v>
      </c>
      <c r="D83" s="18" t="s">
        <v>1</v>
      </c>
      <c r="E83" s="18" t="s">
        <v>184</v>
      </c>
      <c r="F83" s="18" t="s">
        <v>187</v>
      </c>
      <c r="G83" s="18" t="s">
        <v>0</v>
      </c>
      <c r="H83" s="18" t="s">
        <v>0</v>
      </c>
      <c r="I83" s="41">
        <v>13.8</v>
      </c>
      <c r="J83" s="41">
        <v>13.8</v>
      </c>
      <c r="K83" s="25">
        <f t="shared" si="29"/>
        <v>100</v>
      </c>
      <c r="L83" s="21"/>
      <c r="M83" s="21"/>
    </row>
    <row r="84" spans="1:13" ht="75" x14ac:dyDescent="0.2">
      <c r="A84" s="19" t="s">
        <v>323</v>
      </c>
      <c r="B84" s="18" t="s">
        <v>1</v>
      </c>
      <c r="C84" s="18" t="s">
        <v>15</v>
      </c>
      <c r="D84" s="18" t="s">
        <v>1</v>
      </c>
      <c r="E84" s="18" t="s">
        <v>184</v>
      </c>
      <c r="F84" s="18" t="s">
        <v>175</v>
      </c>
      <c r="G84" s="18" t="s">
        <v>0</v>
      </c>
      <c r="H84" s="18" t="s">
        <v>0</v>
      </c>
      <c r="I84" s="41">
        <v>657.9</v>
      </c>
      <c r="J84" s="41">
        <v>657.9</v>
      </c>
      <c r="K84" s="25">
        <f t="shared" si="29"/>
        <v>100</v>
      </c>
      <c r="L84" s="21"/>
      <c r="M84" s="21"/>
    </row>
    <row r="85" spans="1:13" ht="75" x14ac:dyDescent="0.2">
      <c r="A85" s="15" t="s">
        <v>442</v>
      </c>
      <c r="B85" s="18" t="s">
        <v>1</v>
      </c>
      <c r="C85" s="18" t="s">
        <v>15</v>
      </c>
      <c r="D85" s="18" t="s">
        <v>1</v>
      </c>
      <c r="E85" s="18" t="s">
        <v>71</v>
      </c>
      <c r="F85" s="18"/>
      <c r="G85" s="18"/>
      <c r="H85" s="18"/>
      <c r="I85" s="25">
        <f t="shared" ref="I85:J85" si="35">I86</f>
        <v>37.9</v>
      </c>
      <c r="J85" s="25">
        <f t="shared" si="35"/>
        <v>37.9</v>
      </c>
      <c r="K85" s="25">
        <f t="shared" si="29"/>
        <v>100</v>
      </c>
      <c r="L85" s="21"/>
      <c r="M85" s="21"/>
    </row>
    <row r="86" spans="1:13" ht="135" x14ac:dyDescent="0.2">
      <c r="A86" s="19" t="s">
        <v>191</v>
      </c>
      <c r="B86" s="18" t="s">
        <v>1</v>
      </c>
      <c r="C86" s="18" t="s">
        <v>15</v>
      </c>
      <c r="D86" s="18" t="s">
        <v>1</v>
      </c>
      <c r="E86" s="18" t="s">
        <v>71</v>
      </c>
      <c r="F86" s="18" t="s">
        <v>175</v>
      </c>
      <c r="G86" s="18" t="s">
        <v>19</v>
      </c>
      <c r="H86" s="18" t="s">
        <v>1</v>
      </c>
      <c r="I86" s="41">
        <v>37.9</v>
      </c>
      <c r="J86" s="41">
        <v>37.9</v>
      </c>
      <c r="K86" s="25">
        <f t="shared" si="29"/>
        <v>100</v>
      </c>
      <c r="L86" s="21"/>
      <c r="M86" s="21"/>
    </row>
    <row r="87" spans="1:13" ht="75" x14ac:dyDescent="0.2">
      <c r="A87" s="15" t="s">
        <v>58</v>
      </c>
      <c r="B87" s="18" t="s">
        <v>1</v>
      </c>
      <c r="C87" s="18" t="s">
        <v>16</v>
      </c>
      <c r="D87" s="18" t="s">
        <v>48</v>
      </c>
      <c r="E87" s="18" t="s">
        <v>53</v>
      </c>
      <c r="F87" s="18"/>
      <c r="G87" s="18"/>
      <c r="H87" s="18"/>
      <c r="I87" s="25">
        <f t="shared" ref="I87:J87" si="36">I88</f>
        <v>20</v>
      </c>
      <c r="J87" s="25">
        <f t="shared" si="36"/>
        <v>17.600000000000001</v>
      </c>
      <c r="K87" s="25">
        <f t="shared" si="29"/>
        <v>88.000000000000014</v>
      </c>
      <c r="L87" s="21"/>
      <c r="M87" s="21"/>
    </row>
    <row r="88" spans="1:13" ht="60" x14ac:dyDescent="0.2">
      <c r="A88" s="15" t="s">
        <v>61</v>
      </c>
      <c r="B88" s="18" t="s">
        <v>1</v>
      </c>
      <c r="C88" s="18" t="s">
        <v>16</v>
      </c>
      <c r="D88" s="18" t="s">
        <v>1</v>
      </c>
      <c r="E88" s="18" t="s">
        <v>53</v>
      </c>
      <c r="F88" s="18"/>
      <c r="G88" s="18"/>
      <c r="H88" s="18"/>
      <c r="I88" s="25">
        <f t="shared" ref="I88:J88" si="37">I90</f>
        <v>20</v>
      </c>
      <c r="J88" s="25">
        <f t="shared" si="37"/>
        <v>17.600000000000001</v>
      </c>
      <c r="K88" s="25">
        <f t="shared" si="29"/>
        <v>88.000000000000014</v>
      </c>
      <c r="L88" s="21"/>
      <c r="M88" s="21"/>
    </row>
    <row r="89" spans="1:13" ht="45" x14ac:dyDescent="0.2">
      <c r="A89" s="19" t="s">
        <v>426</v>
      </c>
      <c r="B89" s="18" t="s">
        <v>1</v>
      </c>
      <c r="C89" s="18" t="s">
        <v>16</v>
      </c>
      <c r="D89" s="18" t="s">
        <v>1</v>
      </c>
      <c r="E89" s="18" t="s">
        <v>62</v>
      </c>
      <c r="F89" s="18"/>
      <c r="G89" s="18"/>
      <c r="H89" s="18"/>
      <c r="I89" s="25">
        <f t="shared" ref="I89:J89" si="38">I90</f>
        <v>20</v>
      </c>
      <c r="J89" s="25">
        <f t="shared" si="38"/>
        <v>17.600000000000001</v>
      </c>
      <c r="K89" s="25">
        <f t="shared" si="29"/>
        <v>88.000000000000014</v>
      </c>
      <c r="L89" s="21"/>
      <c r="M89" s="21"/>
    </row>
    <row r="90" spans="1:13" ht="45" x14ac:dyDescent="0.2">
      <c r="A90" s="19" t="s">
        <v>320</v>
      </c>
      <c r="B90" s="18" t="s">
        <v>1</v>
      </c>
      <c r="C90" s="18" t="s">
        <v>16</v>
      </c>
      <c r="D90" s="18" t="s">
        <v>1</v>
      </c>
      <c r="E90" s="18" t="s">
        <v>62</v>
      </c>
      <c r="F90" s="18" t="s">
        <v>4</v>
      </c>
      <c r="G90" s="18" t="s">
        <v>0</v>
      </c>
      <c r="H90" s="18" t="s">
        <v>0</v>
      </c>
      <c r="I90" s="41">
        <v>20</v>
      </c>
      <c r="J90" s="41">
        <v>17.600000000000001</v>
      </c>
      <c r="K90" s="25">
        <f t="shared" si="29"/>
        <v>88.000000000000014</v>
      </c>
      <c r="L90" s="21"/>
      <c r="M90" s="21"/>
    </row>
    <row r="91" spans="1:13" ht="45" x14ac:dyDescent="0.2">
      <c r="A91" s="15" t="s">
        <v>60</v>
      </c>
      <c r="B91" s="18" t="s">
        <v>1</v>
      </c>
      <c r="C91" s="18" t="s">
        <v>17</v>
      </c>
      <c r="D91" s="18" t="s">
        <v>48</v>
      </c>
      <c r="E91" s="18" t="s">
        <v>53</v>
      </c>
      <c r="F91" s="18"/>
      <c r="G91" s="18"/>
      <c r="H91" s="18"/>
      <c r="I91" s="25">
        <f t="shared" ref="I91:J91" si="39">I92</f>
        <v>5288.4</v>
      </c>
      <c r="J91" s="25">
        <f t="shared" si="39"/>
        <v>5287.6</v>
      </c>
      <c r="K91" s="25">
        <f t="shared" si="29"/>
        <v>99.984872551244237</v>
      </c>
      <c r="L91" s="21"/>
      <c r="M91" s="21"/>
    </row>
    <row r="92" spans="1:13" ht="45" x14ac:dyDescent="0.2">
      <c r="A92" s="15" t="s">
        <v>72</v>
      </c>
      <c r="B92" s="18" t="s">
        <v>1</v>
      </c>
      <c r="C92" s="18" t="s">
        <v>17</v>
      </c>
      <c r="D92" s="18" t="s">
        <v>1</v>
      </c>
      <c r="E92" s="18" t="s">
        <v>53</v>
      </c>
      <c r="F92" s="18"/>
      <c r="G92" s="18"/>
      <c r="H92" s="18"/>
      <c r="I92" s="25">
        <f t="shared" ref="I92:J92" si="40">I93+I95</f>
        <v>5288.4</v>
      </c>
      <c r="J92" s="25">
        <f t="shared" si="40"/>
        <v>5287.6</v>
      </c>
      <c r="K92" s="25">
        <f t="shared" si="29"/>
        <v>99.984872551244237</v>
      </c>
      <c r="L92" s="21"/>
      <c r="M92" s="21"/>
    </row>
    <row r="93" spans="1:13" ht="60" x14ac:dyDescent="0.2">
      <c r="A93" s="15" t="s">
        <v>110</v>
      </c>
      <c r="B93" s="18" t="s">
        <v>1</v>
      </c>
      <c r="C93" s="18" t="s">
        <v>17</v>
      </c>
      <c r="D93" s="18" t="s">
        <v>1</v>
      </c>
      <c r="E93" s="18" t="s">
        <v>95</v>
      </c>
      <c r="F93" s="18"/>
      <c r="G93" s="18"/>
      <c r="H93" s="18"/>
      <c r="I93" s="25">
        <f t="shared" ref="I93:J93" si="41">I94</f>
        <v>5069.8999999999996</v>
      </c>
      <c r="J93" s="25">
        <f t="shared" si="41"/>
        <v>5069.1000000000004</v>
      </c>
      <c r="K93" s="25">
        <f t="shared" si="29"/>
        <v>99.98422059606699</v>
      </c>
      <c r="L93" s="21"/>
      <c r="M93" s="21"/>
    </row>
    <row r="94" spans="1:13" ht="135" x14ac:dyDescent="0.2">
      <c r="A94" s="19" t="s">
        <v>191</v>
      </c>
      <c r="B94" s="18" t="s">
        <v>1</v>
      </c>
      <c r="C94" s="18" t="s">
        <v>17</v>
      </c>
      <c r="D94" s="18" t="s">
        <v>1</v>
      </c>
      <c r="E94" s="18" t="s">
        <v>95</v>
      </c>
      <c r="F94" s="18" t="s">
        <v>192</v>
      </c>
      <c r="G94" s="18" t="s">
        <v>0</v>
      </c>
      <c r="H94" s="18" t="s">
        <v>9</v>
      </c>
      <c r="I94" s="41">
        <v>5069.8999999999996</v>
      </c>
      <c r="J94" s="41">
        <v>5069.1000000000004</v>
      </c>
      <c r="K94" s="25">
        <f t="shared" si="29"/>
        <v>99.98422059606699</v>
      </c>
      <c r="L94" s="21"/>
      <c r="M94" s="21"/>
    </row>
    <row r="95" spans="1:13" ht="45" x14ac:dyDescent="0.2">
      <c r="A95" s="15" t="s">
        <v>298</v>
      </c>
      <c r="B95" s="18" t="s">
        <v>1</v>
      </c>
      <c r="C95" s="18" t="s">
        <v>17</v>
      </c>
      <c r="D95" s="18" t="s">
        <v>1</v>
      </c>
      <c r="E95" s="18" t="s">
        <v>53</v>
      </c>
      <c r="F95" s="18"/>
      <c r="G95" s="18"/>
      <c r="H95" s="18"/>
      <c r="I95" s="25">
        <f>I96</f>
        <v>218.5</v>
      </c>
      <c r="J95" s="25">
        <f t="shared" ref="J95:J96" si="42">J96</f>
        <v>218.5</v>
      </c>
      <c r="K95" s="25">
        <f t="shared" si="29"/>
        <v>100</v>
      </c>
      <c r="L95" s="21"/>
      <c r="M95" s="21"/>
    </row>
    <row r="96" spans="1:13" ht="45" x14ac:dyDescent="0.2">
      <c r="A96" s="15" t="s">
        <v>298</v>
      </c>
      <c r="B96" s="18" t="s">
        <v>1</v>
      </c>
      <c r="C96" s="18" t="s">
        <v>17</v>
      </c>
      <c r="D96" s="18" t="s">
        <v>1</v>
      </c>
      <c r="E96" s="18" t="s">
        <v>63</v>
      </c>
      <c r="F96" s="18"/>
      <c r="G96" s="18"/>
      <c r="H96" s="18"/>
      <c r="I96" s="25">
        <f>I97</f>
        <v>218.5</v>
      </c>
      <c r="J96" s="25">
        <f t="shared" si="42"/>
        <v>218.5</v>
      </c>
      <c r="K96" s="25">
        <f t="shared" si="29"/>
        <v>100</v>
      </c>
      <c r="L96" s="21"/>
      <c r="M96" s="21"/>
    </row>
    <row r="97" spans="1:13" ht="45" x14ac:dyDescent="0.2">
      <c r="A97" s="19" t="s">
        <v>320</v>
      </c>
      <c r="B97" s="18" t="s">
        <v>1</v>
      </c>
      <c r="C97" s="18" t="s">
        <v>17</v>
      </c>
      <c r="D97" s="18" t="s">
        <v>1</v>
      </c>
      <c r="E97" s="18" t="s">
        <v>63</v>
      </c>
      <c r="F97" s="18" t="s">
        <v>4</v>
      </c>
      <c r="G97" s="18" t="s">
        <v>0</v>
      </c>
      <c r="H97" s="18" t="s">
        <v>9</v>
      </c>
      <c r="I97" s="41">
        <v>218.5</v>
      </c>
      <c r="J97" s="41">
        <v>218.5</v>
      </c>
      <c r="K97" s="25">
        <f t="shared" si="29"/>
        <v>100</v>
      </c>
      <c r="L97" s="21"/>
      <c r="M97" s="21"/>
    </row>
    <row r="98" spans="1:13" ht="45" x14ac:dyDescent="0.2">
      <c r="A98" s="15" t="s">
        <v>111</v>
      </c>
      <c r="B98" s="18" t="s">
        <v>1</v>
      </c>
      <c r="C98" s="18" t="s">
        <v>45</v>
      </c>
      <c r="D98" s="18" t="s">
        <v>48</v>
      </c>
      <c r="E98" s="18" t="s">
        <v>53</v>
      </c>
      <c r="F98" s="18"/>
      <c r="G98" s="18"/>
      <c r="H98" s="18"/>
      <c r="I98" s="25">
        <f t="shared" ref="I98:J98" si="43">I99</f>
        <v>32.6</v>
      </c>
      <c r="J98" s="25">
        <f t="shared" si="43"/>
        <v>32.6</v>
      </c>
      <c r="K98" s="25">
        <f t="shared" si="29"/>
        <v>100</v>
      </c>
      <c r="L98" s="21"/>
      <c r="M98" s="21"/>
    </row>
    <row r="99" spans="1:13" ht="105" x14ac:dyDescent="0.2">
      <c r="A99" s="15" t="s">
        <v>112</v>
      </c>
      <c r="B99" s="18" t="s">
        <v>1</v>
      </c>
      <c r="C99" s="18" t="s">
        <v>45</v>
      </c>
      <c r="D99" s="18" t="s">
        <v>1</v>
      </c>
      <c r="E99" s="18" t="s">
        <v>53</v>
      </c>
      <c r="F99" s="18"/>
      <c r="G99" s="18"/>
      <c r="H99" s="18"/>
      <c r="I99" s="25">
        <f t="shared" ref="I99:J99" si="44">I101</f>
        <v>32.6</v>
      </c>
      <c r="J99" s="25">
        <f t="shared" si="44"/>
        <v>32.6</v>
      </c>
      <c r="K99" s="25">
        <f t="shared" si="29"/>
        <v>100</v>
      </c>
      <c r="L99" s="21"/>
      <c r="M99" s="21"/>
    </row>
    <row r="100" spans="1:13" ht="90" x14ac:dyDescent="0.2">
      <c r="A100" s="15" t="s">
        <v>316</v>
      </c>
      <c r="B100" s="18" t="s">
        <v>1</v>
      </c>
      <c r="C100" s="18" t="s">
        <v>45</v>
      </c>
      <c r="D100" s="18" t="s">
        <v>1</v>
      </c>
      <c r="E100" s="18" t="s">
        <v>51</v>
      </c>
      <c r="F100" s="18"/>
      <c r="G100" s="18"/>
      <c r="H100" s="18"/>
      <c r="I100" s="25">
        <f t="shared" ref="I100:J100" si="45">I101</f>
        <v>32.6</v>
      </c>
      <c r="J100" s="25">
        <f t="shared" si="45"/>
        <v>32.6</v>
      </c>
      <c r="K100" s="25">
        <f t="shared" si="29"/>
        <v>100</v>
      </c>
      <c r="L100" s="21"/>
      <c r="M100" s="21"/>
    </row>
    <row r="101" spans="1:13" ht="45" x14ac:dyDescent="0.2">
      <c r="A101" s="19" t="s">
        <v>320</v>
      </c>
      <c r="B101" s="18" t="s">
        <v>1</v>
      </c>
      <c r="C101" s="18" t="s">
        <v>45</v>
      </c>
      <c r="D101" s="18" t="s">
        <v>1</v>
      </c>
      <c r="E101" s="18" t="s">
        <v>51</v>
      </c>
      <c r="F101" s="18" t="s">
        <v>4</v>
      </c>
      <c r="G101" s="18" t="s">
        <v>0</v>
      </c>
      <c r="H101" s="18" t="s">
        <v>5</v>
      </c>
      <c r="I101" s="41">
        <v>32.6</v>
      </c>
      <c r="J101" s="41">
        <v>32.6</v>
      </c>
      <c r="K101" s="25">
        <f t="shared" si="29"/>
        <v>100</v>
      </c>
      <c r="L101" s="21"/>
      <c r="M101" s="21"/>
    </row>
    <row r="102" spans="1:13" ht="105.75" customHeight="1" x14ac:dyDescent="0.2">
      <c r="A102" s="19" t="s">
        <v>237</v>
      </c>
      <c r="B102" s="18" t="s">
        <v>1</v>
      </c>
      <c r="C102" s="18" t="s">
        <v>47</v>
      </c>
      <c r="D102" s="18" t="s">
        <v>48</v>
      </c>
      <c r="E102" s="18" t="s">
        <v>53</v>
      </c>
      <c r="F102" s="18"/>
      <c r="G102" s="18"/>
      <c r="H102" s="18"/>
      <c r="I102" s="25">
        <f t="shared" ref="I102:J102" si="46">I103+I110+I119+I124+I127</f>
        <v>18712.8</v>
      </c>
      <c r="J102" s="25">
        <f t="shared" si="46"/>
        <v>18280.7</v>
      </c>
      <c r="K102" s="25">
        <f t="shared" si="29"/>
        <v>97.690885383267073</v>
      </c>
      <c r="L102" s="21"/>
      <c r="M102" s="21"/>
    </row>
    <row r="103" spans="1:13" ht="45" x14ac:dyDescent="0.2">
      <c r="A103" s="19" t="s">
        <v>358</v>
      </c>
      <c r="B103" s="18" t="s">
        <v>1</v>
      </c>
      <c r="C103" s="18" t="s">
        <v>47</v>
      </c>
      <c r="D103" s="18" t="s">
        <v>1</v>
      </c>
      <c r="E103" s="18" t="s">
        <v>53</v>
      </c>
      <c r="F103" s="18"/>
      <c r="G103" s="18"/>
      <c r="H103" s="18"/>
      <c r="I103" s="25">
        <f t="shared" ref="I103:J103" si="47">I104+I108</f>
        <v>4563.3999999999996</v>
      </c>
      <c r="J103" s="25">
        <f t="shared" si="47"/>
        <v>4505.6000000000004</v>
      </c>
      <c r="K103" s="25">
        <f t="shared" si="29"/>
        <v>98.733400534689068</v>
      </c>
      <c r="L103" s="21"/>
      <c r="M103" s="21"/>
    </row>
    <row r="104" spans="1:13" ht="45" x14ac:dyDescent="0.2">
      <c r="A104" s="19" t="s">
        <v>360</v>
      </c>
      <c r="B104" s="18" t="s">
        <v>1</v>
      </c>
      <c r="C104" s="18" t="s">
        <v>47</v>
      </c>
      <c r="D104" s="18" t="s">
        <v>1</v>
      </c>
      <c r="E104" s="18" t="s">
        <v>359</v>
      </c>
      <c r="F104" s="18"/>
      <c r="G104" s="18"/>
      <c r="H104" s="18"/>
      <c r="I104" s="29">
        <f t="shared" ref="I104:J104" si="48">SUM(I105:I107)</f>
        <v>2763.4</v>
      </c>
      <c r="J104" s="29">
        <f t="shared" si="48"/>
        <v>2751.1000000000004</v>
      </c>
      <c r="K104" s="25">
        <f t="shared" si="29"/>
        <v>99.55489614243325</v>
      </c>
      <c r="L104" s="21"/>
      <c r="M104" s="21"/>
    </row>
    <row r="105" spans="1:13" ht="45" x14ac:dyDescent="0.2">
      <c r="A105" s="19" t="s">
        <v>320</v>
      </c>
      <c r="B105" s="18" t="s">
        <v>1</v>
      </c>
      <c r="C105" s="18" t="s">
        <v>47</v>
      </c>
      <c r="D105" s="18" t="s">
        <v>1</v>
      </c>
      <c r="E105" s="18" t="s">
        <v>359</v>
      </c>
      <c r="F105" s="18" t="s">
        <v>4</v>
      </c>
      <c r="G105" s="18" t="s">
        <v>0</v>
      </c>
      <c r="H105" s="18" t="s">
        <v>1</v>
      </c>
      <c r="I105" s="41">
        <v>915.2</v>
      </c>
      <c r="J105" s="41">
        <v>903.2</v>
      </c>
      <c r="K105" s="25">
        <f t="shared" si="29"/>
        <v>98.688811188811187</v>
      </c>
      <c r="L105" s="21"/>
      <c r="M105" s="21"/>
    </row>
    <row r="106" spans="1:13" ht="45" x14ac:dyDescent="0.2">
      <c r="A106" s="19" t="s">
        <v>320</v>
      </c>
      <c r="B106" s="18" t="s">
        <v>1</v>
      </c>
      <c r="C106" s="18" t="s">
        <v>47</v>
      </c>
      <c r="D106" s="18" t="s">
        <v>1</v>
      </c>
      <c r="E106" s="18" t="s">
        <v>359</v>
      </c>
      <c r="F106" s="18" t="s">
        <v>4</v>
      </c>
      <c r="G106" s="18" t="s">
        <v>0</v>
      </c>
      <c r="H106" s="18" t="s">
        <v>5</v>
      </c>
      <c r="I106" s="41">
        <v>1461.2</v>
      </c>
      <c r="J106" s="41">
        <v>1460.9</v>
      </c>
      <c r="K106" s="25">
        <f t="shared" si="29"/>
        <v>99.97946892964687</v>
      </c>
      <c r="L106" s="21"/>
      <c r="M106" s="21"/>
    </row>
    <row r="107" spans="1:13" ht="75" x14ac:dyDescent="0.2">
      <c r="A107" s="19" t="s">
        <v>323</v>
      </c>
      <c r="B107" s="18" t="s">
        <v>1</v>
      </c>
      <c r="C107" s="18" t="s">
        <v>47</v>
      </c>
      <c r="D107" s="18" t="s">
        <v>1</v>
      </c>
      <c r="E107" s="18" t="s">
        <v>359</v>
      </c>
      <c r="F107" s="18" t="s">
        <v>175</v>
      </c>
      <c r="G107" s="18" t="s">
        <v>0</v>
      </c>
      <c r="H107" s="18" t="s">
        <v>22</v>
      </c>
      <c r="I107" s="41">
        <v>387</v>
      </c>
      <c r="J107" s="41">
        <v>387</v>
      </c>
      <c r="K107" s="25">
        <f t="shared" si="29"/>
        <v>100</v>
      </c>
      <c r="L107" s="21"/>
      <c r="M107" s="21"/>
    </row>
    <row r="108" spans="1:13" ht="120" x14ac:dyDescent="0.2">
      <c r="A108" s="19" t="s">
        <v>474</v>
      </c>
      <c r="B108" s="18" t="s">
        <v>1</v>
      </c>
      <c r="C108" s="18" t="s">
        <v>47</v>
      </c>
      <c r="D108" s="18" t="s">
        <v>1</v>
      </c>
      <c r="E108" s="18" t="s">
        <v>475</v>
      </c>
      <c r="F108" s="18"/>
      <c r="G108" s="18"/>
      <c r="H108" s="18"/>
      <c r="I108" s="25">
        <f t="shared" ref="I108:J108" si="49">I109</f>
        <v>1800</v>
      </c>
      <c r="J108" s="25">
        <f t="shared" si="49"/>
        <v>1754.5</v>
      </c>
      <c r="K108" s="25">
        <f t="shared" si="29"/>
        <v>97.472222222222229</v>
      </c>
      <c r="L108" s="21"/>
      <c r="M108" s="21"/>
    </row>
    <row r="109" spans="1:13" ht="45" x14ac:dyDescent="0.2">
      <c r="A109" s="19" t="s">
        <v>320</v>
      </c>
      <c r="B109" s="18" t="s">
        <v>1</v>
      </c>
      <c r="C109" s="18" t="s">
        <v>47</v>
      </c>
      <c r="D109" s="18" t="s">
        <v>1</v>
      </c>
      <c r="E109" s="18" t="s">
        <v>475</v>
      </c>
      <c r="F109" s="18" t="s">
        <v>4</v>
      </c>
      <c r="G109" s="18" t="s">
        <v>0</v>
      </c>
      <c r="H109" s="18" t="s">
        <v>5</v>
      </c>
      <c r="I109" s="41">
        <v>1800</v>
      </c>
      <c r="J109" s="41">
        <v>1754.5</v>
      </c>
      <c r="K109" s="25">
        <f t="shared" si="29"/>
        <v>97.472222222222229</v>
      </c>
      <c r="L109" s="21"/>
      <c r="M109" s="21"/>
    </row>
    <row r="110" spans="1:13" ht="60" x14ac:dyDescent="0.2">
      <c r="A110" s="19" t="s">
        <v>264</v>
      </c>
      <c r="B110" s="18" t="s">
        <v>1</v>
      </c>
      <c r="C110" s="18" t="s">
        <v>47</v>
      </c>
      <c r="D110" s="18" t="s">
        <v>22</v>
      </c>
      <c r="E110" s="18" t="s">
        <v>53</v>
      </c>
      <c r="F110" s="18"/>
      <c r="G110" s="18"/>
      <c r="H110" s="18"/>
      <c r="I110" s="25">
        <f t="shared" ref="I110:J110" si="50">I115+I111</f>
        <v>4951.7000000000007</v>
      </c>
      <c r="J110" s="25">
        <f t="shared" si="50"/>
        <v>4621.3</v>
      </c>
      <c r="K110" s="25">
        <f t="shared" si="29"/>
        <v>93.327544075771954</v>
      </c>
      <c r="L110" s="21"/>
      <c r="M110" s="21"/>
    </row>
    <row r="111" spans="1:13" ht="45" x14ac:dyDescent="0.2">
      <c r="A111" s="19" t="s">
        <v>361</v>
      </c>
      <c r="B111" s="18" t="s">
        <v>1</v>
      </c>
      <c r="C111" s="18" t="s">
        <v>47</v>
      </c>
      <c r="D111" s="18" t="s">
        <v>22</v>
      </c>
      <c r="E111" s="18" t="s">
        <v>362</v>
      </c>
      <c r="F111" s="18"/>
      <c r="G111" s="18"/>
      <c r="H111" s="18"/>
      <c r="I111" s="25">
        <f t="shared" ref="I111:J111" si="51">SUM(I112:I114)</f>
        <v>981.40000000000009</v>
      </c>
      <c r="J111" s="25">
        <f t="shared" si="51"/>
        <v>820.8</v>
      </c>
      <c r="K111" s="25">
        <f t="shared" si="29"/>
        <v>83.635622579987754</v>
      </c>
      <c r="L111" s="21"/>
      <c r="M111" s="21"/>
    </row>
    <row r="112" spans="1:13" ht="45" x14ac:dyDescent="0.2">
      <c r="A112" s="19" t="s">
        <v>320</v>
      </c>
      <c r="B112" s="18" t="s">
        <v>1</v>
      </c>
      <c r="C112" s="18" t="s">
        <v>47</v>
      </c>
      <c r="D112" s="18" t="s">
        <v>22</v>
      </c>
      <c r="E112" s="18" t="s">
        <v>362</v>
      </c>
      <c r="F112" s="18" t="s">
        <v>4</v>
      </c>
      <c r="G112" s="18" t="s">
        <v>0</v>
      </c>
      <c r="H112" s="18" t="s">
        <v>1</v>
      </c>
      <c r="I112" s="41">
        <v>27.2</v>
      </c>
      <c r="J112" s="41">
        <v>26.3</v>
      </c>
      <c r="K112" s="25">
        <f t="shared" si="29"/>
        <v>96.691176470588232</v>
      </c>
      <c r="L112" s="21"/>
      <c r="M112" s="21"/>
    </row>
    <row r="113" spans="1:13" ht="45" x14ac:dyDescent="0.2">
      <c r="A113" s="19" t="s">
        <v>320</v>
      </c>
      <c r="B113" s="18" t="s">
        <v>1</v>
      </c>
      <c r="C113" s="18" t="s">
        <v>47</v>
      </c>
      <c r="D113" s="18" t="s">
        <v>22</v>
      </c>
      <c r="E113" s="18" t="s">
        <v>362</v>
      </c>
      <c r="F113" s="18" t="s">
        <v>4</v>
      </c>
      <c r="G113" s="18" t="s">
        <v>0</v>
      </c>
      <c r="H113" s="18" t="s">
        <v>5</v>
      </c>
      <c r="I113" s="41">
        <v>824.2</v>
      </c>
      <c r="J113" s="41">
        <v>666.5</v>
      </c>
      <c r="K113" s="25">
        <f t="shared" si="29"/>
        <v>80.866294588692057</v>
      </c>
      <c r="L113" s="21"/>
      <c r="M113" s="21"/>
    </row>
    <row r="114" spans="1:13" ht="75" x14ac:dyDescent="0.2">
      <c r="A114" s="19" t="s">
        <v>323</v>
      </c>
      <c r="B114" s="18" t="s">
        <v>1</v>
      </c>
      <c r="C114" s="18" t="s">
        <v>47</v>
      </c>
      <c r="D114" s="18" t="s">
        <v>22</v>
      </c>
      <c r="E114" s="18" t="s">
        <v>362</v>
      </c>
      <c r="F114" s="18" t="s">
        <v>175</v>
      </c>
      <c r="G114" s="18" t="s">
        <v>0</v>
      </c>
      <c r="H114" s="18" t="s">
        <v>5</v>
      </c>
      <c r="I114" s="41">
        <v>130</v>
      </c>
      <c r="J114" s="41">
        <v>128</v>
      </c>
      <c r="K114" s="25">
        <f t="shared" si="29"/>
        <v>98.461538461538467</v>
      </c>
      <c r="L114" s="21"/>
      <c r="M114" s="21"/>
    </row>
    <row r="115" spans="1:13" ht="120" x14ac:dyDescent="0.2">
      <c r="A115" s="19" t="s">
        <v>262</v>
      </c>
      <c r="B115" s="18" t="s">
        <v>1</v>
      </c>
      <c r="C115" s="18" t="s">
        <v>47</v>
      </c>
      <c r="D115" s="18" t="s">
        <v>22</v>
      </c>
      <c r="E115" s="18" t="s">
        <v>240</v>
      </c>
      <c r="F115" s="18"/>
      <c r="G115" s="18"/>
      <c r="H115" s="18"/>
      <c r="I115" s="25">
        <f>I117+I118+I116</f>
        <v>3970.3</v>
      </c>
      <c r="J115" s="25">
        <f>J117+J118+J116</f>
        <v>3800.5</v>
      </c>
      <c r="K115" s="25">
        <f t="shared" si="29"/>
        <v>95.723245094829096</v>
      </c>
      <c r="L115" s="21"/>
      <c r="M115" s="21"/>
    </row>
    <row r="116" spans="1:13" ht="45" x14ac:dyDescent="0.2">
      <c r="A116" s="19" t="s">
        <v>320</v>
      </c>
      <c r="B116" s="18" t="s">
        <v>1</v>
      </c>
      <c r="C116" s="18" t="s">
        <v>47</v>
      </c>
      <c r="D116" s="18" t="s">
        <v>22</v>
      </c>
      <c r="E116" s="18" t="s">
        <v>240</v>
      </c>
      <c r="F116" s="18" t="s">
        <v>4</v>
      </c>
      <c r="G116" s="18" t="s">
        <v>0</v>
      </c>
      <c r="H116" s="18" t="s">
        <v>1</v>
      </c>
      <c r="I116" s="25">
        <v>86.9</v>
      </c>
      <c r="J116" s="25">
        <v>0</v>
      </c>
      <c r="K116" s="25">
        <f t="shared" si="29"/>
        <v>0</v>
      </c>
      <c r="L116" s="21"/>
      <c r="M116" s="21"/>
    </row>
    <row r="117" spans="1:13" ht="45" x14ac:dyDescent="0.2">
      <c r="A117" s="19" t="s">
        <v>320</v>
      </c>
      <c r="B117" s="18" t="s">
        <v>1</v>
      </c>
      <c r="C117" s="18" t="s">
        <v>47</v>
      </c>
      <c r="D117" s="18" t="s">
        <v>22</v>
      </c>
      <c r="E117" s="18" t="s">
        <v>240</v>
      </c>
      <c r="F117" s="18" t="s">
        <v>4</v>
      </c>
      <c r="G117" s="18" t="s">
        <v>0</v>
      </c>
      <c r="H117" s="18" t="s">
        <v>5</v>
      </c>
      <c r="I117" s="43">
        <v>3595.6</v>
      </c>
      <c r="J117" s="43">
        <v>3567.8</v>
      </c>
      <c r="K117" s="25">
        <f t="shared" si="29"/>
        <v>99.226832795639126</v>
      </c>
      <c r="L117" s="21"/>
      <c r="M117" s="21"/>
    </row>
    <row r="118" spans="1:13" ht="75" x14ac:dyDescent="0.2">
      <c r="A118" s="19" t="s">
        <v>323</v>
      </c>
      <c r="B118" s="18" t="s">
        <v>1</v>
      </c>
      <c r="C118" s="18" t="s">
        <v>47</v>
      </c>
      <c r="D118" s="18" t="s">
        <v>22</v>
      </c>
      <c r="E118" s="18" t="s">
        <v>240</v>
      </c>
      <c r="F118" s="18" t="s">
        <v>175</v>
      </c>
      <c r="G118" s="18" t="s">
        <v>0</v>
      </c>
      <c r="H118" s="18" t="s">
        <v>5</v>
      </c>
      <c r="I118" s="43">
        <v>287.8</v>
      </c>
      <c r="J118" s="43">
        <v>232.7</v>
      </c>
      <c r="K118" s="25">
        <f t="shared" si="29"/>
        <v>80.854760250173726</v>
      </c>
      <c r="L118" s="21"/>
      <c r="M118" s="21"/>
    </row>
    <row r="119" spans="1:13" ht="90" x14ac:dyDescent="0.2">
      <c r="A119" s="19" t="s">
        <v>363</v>
      </c>
      <c r="B119" s="18" t="s">
        <v>1</v>
      </c>
      <c r="C119" s="18" t="s">
        <v>47</v>
      </c>
      <c r="D119" s="18" t="s">
        <v>19</v>
      </c>
      <c r="E119" s="18" t="s">
        <v>53</v>
      </c>
      <c r="F119" s="18"/>
      <c r="G119" s="18"/>
      <c r="H119" s="18"/>
      <c r="I119" s="2">
        <f t="shared" ref="I119:J119" si="52">I120</f>
        <v>4088.4</v>
      </c>
      <c r="J119" s="2">
        <f t="shared" si="52"/>
        <v>4044.5</v>
      </c>
      <c r="K119" s="25">
        <f t="shared" si="29"/>
        <v>98.926230310145783</v>
      </c>
      <c r="L119" s="21"/>
      <c r="M119" s="21"/>
    </row>
    <row r="120" spans="1:13" ht="75" x14ac:dyDescent="0.2">
      <c r="A120" s="19" t="s">
        <v>364</v>
      </c>
      <c r="B120" s="18" t="s">
        <v>1</v>
      </c>
      <c r="C120" s="18" t="s">
        <v>47</v>
      </c>
      <c r="D120" s="18" t="s">
        <v>19</v>
      </c>
      <c r="E120" s="18" t="s">
        <v>365</v>
      </c>
      <c r="F120" s="18"/>
      <c r="G120" s="18"/>
      <c r="H120" s="18"/>
      <c r="I120" s="2">
        <f t="shared" ref="I120:J120" si="53">I121+I122</f>
        <v>4088.4</v>
      </c>
      <c r="J120" s="2">
        <f t="shared" si="53"/>
        <v>4044.5</v>
      </c>
      <c r="K120" s="25">
        <f t="shared" si="29"/>
        <v>98.926230310145783</v>
      </c>
      <c r="L120" s="21"/>
      <c r="M120" s="21"/>
    </row>
    <row r="121" spans="1:13" ht="45" x14ac:dyDescent="0.2">
      <c r="A121" s="19" t="s">
        <v>320</v>
      </c>
      <c r="B121" s="18" t="s">
        <v>1</v>
      </c>
      <c r="C121" s="18" t="s">
        <v>47</v>
      </c>
      <c r="D121" s="18" t="s">
        <v>19</v>
      </c>
      <c r="E121" s="18" t="s">
        <v>365</v>
      </c>
      <c r="F121" s="18" t="s">
        <v>4</v>
      </c>
      <c r="G121" s="18" t="s">
        <v>0</v>
      </c>
      <c r="H121" s="18" t="s">
        <v>1</v>
      </c>
      <c r="I121" s="43">
        <v>1092.4000000000001</v>
      </c>
      <c r="J121" s="43">
        <v>1092.4000000000001</v>
      </c>
      <c r="K121" s="25">
        <f t="shared" si="29"/>
        <v>100</v>
      </c>
      <c r="L121" s="21"/>
      <c r="M121" s="21"/>
    </row>
    <row r="122" spans="1:13" ht="45" x14ac:dyDescent="0.2">
      <c r="A122" s="19" t="s">
        <v>320</v>
      </c>
      <c r="B122" s="18" t="s">
        <v>1</v>
      </c>
      <c r="C122" s="18" t="s">
        <v>47</v>
      </c>
      <c r="D122" s="18" t="s">
        <v>19</v>
      </c>
      <c r="E122" s="18" t="s">
        <v>365</v>
      </c>
      <c r="F122" s="18" t="s">
        <v>4</v>
      </c>
      <c r="G122" s="18" t="s">
        <v>0</v>
      </c>
      <c r="H122" s="18" t="s">
        <v>5</v>
      </c>
      <c r="I122" s="43">
        <v>2996</v>
      </c>
      <c r="J122" s="43">
        <v>2952.1</v>
      </c>
      <c r="K122" s="25">
        <f t="shared" si="29"/>
        <v>98.534712950600806</v>
      </c>
      <c r="L122" s="21"/>
      <c r="M122" s="21"/>
    </row>
    <row r="123" spans="1:13" ht="195" x14ac:dyDescent="0.2">
      <c r="A123" s="19" t="s">
        <v>427</v>
      </c>
      <c r="B123" s="18" t="s">
        <v>1</v>
      </c>
      <c r="C123" s="18" t="s">
        <v>47</v>
      </c>
      <c r="D123" s="18" t="s">
        <v>366</v>
      </c>
      <c r="E123" s="18" t="s">
        <v>53</v>
      </c>
      <c r="F123" s="18"/>
      <c r="G123" s="18"/>
      <c r="H123" s="18"/>
      <c r="I123" s="2">
        <f t="shared" ref="I123:J124" si="54">I124</f>
        <v>1584.6</v>
      </c>
      <c r="J123" s="2">
        <f t="shared" si="54"/>
        <v>1584.6</v>
      </c>
      <c r="K123" s="25">
        <f t="shared" si="29"/>
        <v>100</v>
      </c>
      <c r="L123" s="21"/>
      <c r="M123" s="21"/>
    </row>
    <row r="124" spans="1:13" ht="195" x14ac:dyDescent="0.2">
      <c r="A124" s="19" t="s">
        <v>438</v>
      </c>
      <c r="B124" s="18" t="s">
        <v>1</v>
      </c>
      <c r="C124" s="18" t="s">
        <v>47</v>
      </c>
      <c r="D124" s="18" t="s">
        <v>366</v>
      </c>
      <c r="E124" s="18" t="s">
        <v>367</v>
      </c>
      <c r="F124" s="18"/>
      <c r="G124" s="18"/>
      <c r="H124" s="18"/>
      <c r="I124" s="2">
        <f t="shared" si="54"/>
        <v>1584.6</v>
      </c>
      <c r="J124" s="2">
        <f t="shared" si="54"/>
        <v>1584.6</v>
      </c>
      <c r="K124" s="25">
        <f t="shared" si="29"/>
        <v>100</v>
      </c>
      <c r="L124" s="21"/>
      <c r="M124" s="21"/>
    </row>
    <row r="125" spans="1:13" ht="45" x14ac:dyDescent="0.2">
      <c r="A125" s="19" t="s">
        <v>320</v>
      </c>
      <c r="B125" s="18" t="s">
        <v>1</v>
      </c>
      <c r="C125" s="18" t="s">
        <v>47</v>
      </c>
      <c r="D125" s="18" t="s">
        <v>368</v>
      </c>
      <c r="E125" s="18" t="s">
        <v>367</v>
      </c>
      <c r="F125" s="18" t="s">
        <v>4</v>
      </c>
      <c r="G125" s="18" t="s">
        <v>0</v>
      </c>
      <c r="H125" s="18" t="s">
        <v>5</v>
      </c>
      <c r="I125" s="43">
        <v>1584.6</v>
      </c>
      <c r="J125" s="43">
        <v>1584.6</v>
      </c>
      <c r="K125" s="25">
        <f t="shared" si="29"/>
        <v>100</v>
      </c>
      <c r="L125" s="21"/>
      <c r="M125" s="21"/>
    </row>
    <row r="126" spans="1:13" ht="127.5" customHeight="1" x14ac:dyDescent="0.2">
      <c r="A126" s="19" t="s">
        <v>428</v>
      </c>
      <c r="B126" s="18" t="s">
        <v>1</v>
      </c>
      <c r="C126" s="18" t="s">
        <v>47</v>
      </c>
      <c r="D126" s="18" t="s">
        <v>369</v>
      </c>
      <c r="E126" s="18" t="s">
        <v>53</v>
      </c>
      <c r="F126" s="18"/>
      <c r="G126" s="18"/>
      <c r="H126" s="18"/>
      <c r="I126" s="2">
        <f t="shared" ref="I126:J127" si="55">I127</f>
        <v>3524.7</v>
      </c>
      <c r="J126" s="2">
        <f t="shared" si="55"/>
        <v>3524.7</v>
      </c>
      <c r="K126" s="25">
        <f t="shared" si="29"/>
        <v>100</v>
      </c>
      <c r="L126" s="21"/>
      <c r="M126" s="21"/>
    </row>
    <row r="127" spans="1:13" ht="130.5" customHeight="1" x14ac:dyDescent="0.2">
      <c r="A127" s="19" t="s">
        <v>443</v>
      </c>
      <c r="B127" s="18" t="s">
        <v>1</v>
      </c>
      <c r="C127" s="18" t="s">
        <v>47</v>
      </c>
      <c r="D127" s="18" t="s">
        <v>369</v>
      </c>
      <c r="E127" s="18" t="s">
        <v>370</v>
      </c>
      <c r="F127" s="18"/>
      <c r="G127" s="18"/>
      <c r="H127" s="18"/>
      <c r="I127" s="2">
        <f t="shared" si="55"/>
        <v>3524.7</v>
      </c>
      <c r="J127" s="2">
        <f t="shared" si="55"/>
        <v>3524.7</v>
      </c>
      <c r="K127" s="25">
        <f t="shared" si="29"/>
        <v>100</v>
      </c>
      <c r="L127" s="21"/>
      <c r="M127" s="21"/>
    </row>
    <row r="128" spans="1:13" ht="68.25" customHeight="1" x14ac:dyDescent="0.2">
      <c r="A128" s="19" t="s">
        <v>323</v>
      </c>
      <c r="B128" s="18" t="s">
        <v>1</v>
      </c>
      <c r="C128" s="18" t="s">
        <v>47</v>
      </c>
      <c r="D128" s="18" t="s">
        <v>369</v>
      </c>
      <c r="E128" s="18" t="s">
        <v>370</v>
      </c>
      <c r="F128" s="18" t="s">
        <v>4</v>
      </c>
      <c r="G128" s="18" t="s">
        <v>0</v>
      </c>
      <c r="H128" s="18" t="s">
        <v>5</v>
      </c>
      <c r="I128" s="43">
        <v>3524.7</v>
      </c>
      <c r="J128" s="43">
        <v>3524.7</v>
      </c>
      <c r="K128" s="25">
        <f t="shared" si="29"/>
        <v>100</v>
      </c>
      <c r="L128" s="21"/>
      <c r="M128" s="21"/>
    </row>
    <row r="129" spans="1:13" ht="94.5" x14ac:dyDescent="0.2">
      <c r="A129" s="12" t="s">
        <v>36</v>
      </c>
      <c r="B129" s="13" t="s">
        <v>5</v>
      </c>
      <c r="C129" s="13" t="s">
        <v>2</v>
      </c>
      <c r="D129" s="13" t="s">
        <v>48</v>
      </c>
      <c r="E129" s="13" t="s">
        <v>53</v>
      </c>
      <c r="F129" s="13"/>
      <c r="G129" s="13"/>
      <c r="H129" s="13"/>
      <c r="I129" s="24">
        <f>I130+I137+I141+I151+I169+I165+I167+I193</f>
        <v>50591.4</v>
      </c>
      <c r="J129" s="24">
        <f t="shared" ref="J129" si="56">J130+J137+J141+J151+J169+J165+J167+J193</f>
        <v>44724</v>
      </c>
      <c r="K129" s="24">
        <f t="shared" si="29"/>
        <v>88.402376688528079</v>
      </c>
      <c r="L129" s="21"/>
      <c r="M129" s="21"/>
    </row>
    <row r="130" spans="1:13" ht="45" x14ac:dyDescent="0.2">
      <c r="A130" s="15" t="s">
        <v>76</v>
      </c>
      <c r="B130" s="18" t="s">
        <v>5</v>
      </c>
      <c r="C130" s="18" t="s">
        <v>15</v>
      </c>
      <c r="D130" s="18" t="s">
        <v>48</v>
      </c>
      <c r="E130" s="18" t="s">
        <v>53</v>
      </c>
      <c r="F130" s="18"/>
      <c r="G130" s="18"/>
      <c r="H130" s="18"/>
      <c r="I130" s="25">
        <f t="shared" ref="I130:J130" si="57">I131+I134</f>
        <v>7335</v>
      </c>
      <c r="J130" s="25">
        <f t="shared" si="57"/>
        <v>7317.3</v>
      </c>
      <c r="K130" s="25">
        <f t="shared" si="29"/>
        <v>99.758691206543972</v>
      </c>
      <c r="L130" s="21"/>
      <c r="M130" s="21"/>
    </row>
    <row r="131" spans="1:13" ht="75" x14ac:dyDescent="0.2">
      <c r="A131" s="15" t="s">
        <v>145</v>
      </c>
      <c r="B131" s="18" t="s">
        <v>5</v>
      </c>
      <c r="C131" s="18" t="s">
        <v>15</v>
      </c>
      <c r="D131" s="18" t="s">
        <v>1</v>
      </c>
      <c r="E131" s="18" t="s">
        <v>53</v>
      </c>
      <c r="F131" s="18"/>
      <c r="G131" s="18"/>
      <c r="H131" s="18"/>
      <c r="I131" s="25">
        <f t="shared" ref="I131:J132" si="58">I132</f>
        <v>6650</v>
      </c>
      <c r="J131" s="25">
        <f t="shared" si="58"/>
        <v>6650</v>
      </c>
      <c r="K131" s="25">
        <f t="shared" si="29"/>
        <v>100</v>
      </c>
      <c r="L131" s="21"/>
      <c r="M131" s="21"/>
    </row>
    <row r="132" spans="1:13" ht="60" x14ac:dyDescent="0.2">
      <c r="A132" s="15" t="s">
        <v>109</v>
      </c>
      <c r="B132" s="18" t="s">
        <v>5</v>
      </c>
      <c r="C132" s="18" t="s">
        <v>15</v>
      </c>
      <c r="D132" s="18" t="s">
        <v>1</v>
      </c>
      <c r="E132" s="18" t="s">
        <v>51</v>
      </c>
      <c r="F132" s="18"/>
      <c r="G132" s="18"/>
      <c r="H132" s="18"/>
      <c r="I132" s="25">
        <f t="shared" si="58"/>
        <v>6650</v>
      </c>
      <c r="J132" s="25">
        <f t="shared" si="58"/>
        <v>6650</v>
      </c>
      <c r="K132" s="25">
        <f t="shared" si="29"/>
        <v>100</v>
      </c>
      <c r="L132" s="21"/>
      <c r="M132" s="21"/>
    </row>
    <row r="133" spans="1:13" ht="75" x14ac:dyDescent="0.2">
      <c r="A133" s="19" t="s">
        <v>323</v>
      </c>
      <c r="B133" s="18" t="s">
        <v>5</v>
      </c>
      <c r="C133" s="18" t="s">
        <v>15</v>
      </c>
      <c r="D133" s="18" t="s">
        <v>1</v>
      </c>
      <c r="E133" s="18" t="s">
        <v>51</v>
      </c>
      <c r="F133" s="18" t="s">
        <v>175</v>
      </c>
      <c r="G133" s="18" t="s">
        <v>0</v>
      </c>
      <c r="H133" s="18" t="s">
        <v>22</v>
      </c>
      <c r="I133" s="41">
        <v>6650</v>
      </c>
      <c r="J133" s="41">
        <v>6650</v>
      </c>
      <c r="K133" s="25">
        <f t="shared" si="29"/>
        <v>100</v>
      </c>
      <c r="L133" s="21"/>
      <c r="M133" s="21"/>
    </row>
    <row r="134" spans="1:13" ht="70.5" customHeight="1" x14ac:dyDescent="0.2">
      <c r="A134" s="15" t="s">
        <v>55</v>
      </c>
      <c r="B134" s="18" t="s">
        <v>5</v>
      </c>
      <c r="C134" s="18" t="s">
        <v>15</v>
      </c>
      <c r="D134" s="18" t="s">
        <v>5</v>
      </c>
      <c r="E134" s="18" t="s">
        <v>53</v>
      </c>
      <c r="F134" s="18"/>
      <c r="G134" s="18"/>
      <c r="H134" s="18"/>
      <c r="I134" s="25">
        <f t="shared" ref="I134:J135" si="59">I135</f>
        <v>685</v>
      </c>
      <c r="J134" s="25">
        <f t="shared" si="59"/>
        <v>667.3</v>
      </c>
      <c r="K134" s="25">
        <f t="shared" si="29"/>
        <v>97.416058394160572</v>
      </c>
      <c r="L134" s="21"/>
      <c r="M134" s="21"/>
    </row>
    <row r="135" spans="1:13" ht="135" x14ac:dyDescent="0.2">
      <c r="A135" s="15" t="s">
        <v>435</v>
      </c>
      <c r="B135" s="18" t="s">
        <v>5</v>
      </c>
      <c r="C135" s="18" t="s">
        <v>15</v>
      </c>
      <c r="D135" s="18" t="s">
        <v>5</v>
      </c>
      <c r="E135" s="18" t="s">
        <v>66</v>
      </c>
      <c r="F135" s="18"/>
      <c r="G135" s="18"/>
      <c r="H135" s="18"/>
      <c r="I135" s="25">
        <f t="shared" si="59"/>
        <v>685</v>
      </c>
      <c r="J135" s="25">
        <f t="shared" si="59"/>
        <v>667.3</v>
      </c>
      <c r="K135" s="25">
        <f t="shared" si="29"/>
        <v>97.416058394160572</v>
      </c>
      <c r="L135" s="21"/>
      <c r="M135" s="21"/>
    </row>
    <row r="136" spans="1:13" ht="75" x14ac:dyDescent="0.2">
      <c r="A136" s="19" t="s">
        <v>323</v>
      </c>
      <c r="B136" s="18" t="s">
        <v>5</v>
      </c>
      <c r="C136" s="18" t="s">
        <v>15</v>
      </c>
      <c r="D136" s="18" t="s">
        <v>5</v>
      </c>
      <c r="E136" s="18" t="s">
        <v>66</v>
      </c>
      <c r="F136" s="18" t="s">
        <v>175</v>
      </c>
      <c r="G136" s="18" t="s">
        <v>0</v>
      </c>
      <c r="H136" s="18" t="s">
        <v>22</v>
      </c>
      <c r="I136" s="41">
        <v>685</v>
      </c>
      <c r="J136" s="41">
        <v>667.3</v>
      </c>
      <c r="K136" s="25">
        <f t="shared" si="29"/>
        <v>97.416058394160572</v>
      </c>
      <c r="L136" s="21"/>
      <c r="M136" s="21"/>
    </row>
    <row r="137" spans="1:13" ht="45" x14ac:dyDescent="0.2">
      <c r="A137" s="15" t="s">
        <v>108</v>
      </c>
      <c r="B137" s="18" t="s">
        <v>5</v>
      </c>
      <c r="C137" s="18" t="s">
        <v>16</v>
      </c>
      <c r="D137" s="18" t="s">
        <v>48</v>
      </c>
      <c r="E137" s="18" t="s">
        <v>53</v>
      </c>
      <c r="F137" s="18"/>
      <c r="G137" s="18"/>
      <c r="H137" s="18"/>
      <c r="I137" s="25">
        <f t="shared" ref="I137:J139" si="60">I138</f>
        <v>275</v>
      </c>
      <c r="J137" s="25">
        <f t="shared" si="60"/>
        <v>275</v>
      </c>
      <c r="K137" s="25">
        <f t="shared" ref="K137:K203" si="61">J137/I137*100</f>
        <v>100</v>
      </c>
      <c r="L137" s="21"/>
      <c r="M137" s="21"/>
    </row>
    <row r="138" spans="1:13" ht="45" x14ac:dyDescent="0.2">
      <c r="A138" s="15" t="s">
        <v>113</v>
      </c>
      <c r="B138" s="18" t="s">
        <v>5</v>
      </c>
      <c r="C138" s="18" t="s">
        <v>16</v>
      </c>
      <c r="D138" s="18" t="s">
        <v>1</v>
      </c>
      <c r="E138" s="18" t="s">
        <v>53</v>
      </c>
      <c r="F138" s="18"/>
      <c r="G138" s="18"/>
      <c r="H138" s="18"/>
      <c r="I138" s="25">
        <f t="shared" si="60"/>
        <v>275</v>
      </c>
      <c r="J138" s="25">
        <f t="shared" si="60"/>
        <v>275</v>
      </c>
      <c r="K138" s="25">
        <f t="shared" si="61"/>
        <v>100</v>
      </c>
      <c r="L138" s="21"/>
      <c r="M138" s="21"/>
    </row>
    <row r="139" spans="1:13" ht="30" x14ac:dyDescent="0.2">
      <c r="A139" s="15" t="s">
        <v>329</v>
      </c>
      <c r="B139" s="18" t="s">
        <v>5</v>
      </c>
      <c r="C139" s="18" t="s">
        <v>16</v>
      </c>
      <c r="D139" s="18" t="s">
        <v>1</v>
      </c>
      <c r="E139" s="18" t="s">
        <v>82</v>
      </c>
      <c r="F139" s="18"/>
      <c r="G139" s="18"/>
      <c r="H139" s="18"/>
      <c r="I139" s="25">
        <f t="shared" si="60"/>
        <v>275</v>
      </c>
      <c r="J139" s="25">
        <f t="shared" si="60"/>
        <v>275</v>
      </c>
      <c r="K139" s="25">
        <f t="shared" si="61"/>
        <v>100</v>
      </c>
      <c r="L139" s="21"/>
      <c r="M139" s="21"/>
    </row>
    <row r="140" spans="1:13" ht="45" x14ac:dyDescent="0.2">
      <c r="A140" s="15" t="s">
        <v>320</v>
      </c>
      <c r="B140" s="18" t="s">
        <v>5</v>
      </c>
      <c r="C140" s="18" t="s">
        <v>16</v>
      </c>
      <c r="D140" s="18" t="s">
        <v>1</v>
      </c>
      <c r="E140" s="18" t="s">
        <v>82</v>
      </c>
      <c r="F140" s="18" t="s">
        <v>4</v>
      </c>
      <c r="G140" s="18" t="s">
        <v>20</v>
      </c>
      <c r="H140" s="18" t="s">
        <v>1</v>
      </c>
      <c r="I140" s="41">
        <v>275</v>
      </c>
      <c r="J140" s="41">
        <v>275</v>
      </c>
      <c r="K140" s="25">
        <f t="shared" si="61"/>
        <v>100</v>
      </c>
      <c r="L140" s="21"/>
      <c r="M140" s="21"/>
    </row>
    <row r="141" spans="1:13" ht="60" x14ac:dyDescent="0.2">
      <c r="A141" s="15" t="s">
        <v>77</v>
      </c>
      <c r="B141" s="18" t="s">
        <v>5</v>
      </c>
      <c r="C141" s="18" t="s">
        <v>17</v>
      </c>
      <c r="D141" s="18" t="s">
        <v>48</v>
      </c>
      <c r="E141" s="18" t="s">
        <v>53</v>
      </c>
      <c r="F141" s="18"/>
      <c r="G141" s="18"/>
      <c r="H141" s="18"/>
      <c r="I141" s="25">
        <f t="shared" ref="I141:J141" si="62">I142+I145+I148</f>
        <v>5526.5</v>
      </c>
      <c r="J141" s="25">
        <f t="shared" si="62"/>
        <v>4947.1000000000004</v>
      </c>
      <c r="K141" s="25">
        <f t="shared" si="61"/>
        <v>89.515968515335203</v>
      </c>
      <c r="L141" s="21"/>
      <c r="M141" s="21"/>
    </row>
    <row r="142" spans="1:13" ht="45" x14ac:dyDescent="0.2">
      <c r="A142" s="15" t="s">
        <v>73</v>
      </c>
      <c r="B142" s="18" t="s">
        <v>5</v>
      </c>
      <c r="C142" s="18" t="s">
        <v>17</v>
      </c>
      <c r="D142" s="18" t="s">
        <v>1</v>
      </c>
      <c r="E142" s="18" t="s">
        <v>53</v>
      </c>
      <c r="F142" s="18"/>
      <c r="G142" s="18"/>
      <c r="H142" s="18"/>
      <c r="I142" s="25">
        <f t="shared" ref="I142:J143" si="63">I143</f>
        <v>4320</v>
      </c>
      <c r="J142" s="25">
        <f t="shared" si="63"/>
        <v>3781.8</v>
      </c>
      <c r="K142" s="25">
        <f t="shared" si="61"/>
        <v>87.541666666666671</v>
      </c>
      <c r="L142" s="21"/>
      <c r="M142" s="21"/>
    </row>
    <row r="143" spans="1:13" ht="60" x14ac:dyDescent="0.2">
      <c r="A143" s="15" t="s">
        <v>109</v>
      </c>
      <c r="B143" s="18" t="s">
        <v>5</v>
      </c>
      <c r="C143" s="18" t="s">
        <v>17</v>
      </c>
      <c r="D143" s="18" t="s">
        <v>1</v>
      </c>
      <c r="E143" s="18" t="s">
        <v>51</v>
      </c>
      <c r="F143" s="18"/>
      <c r="G143" s="18"/>
      <c r="H143" s="18"/>
      <c r="I143" s="25">
        <f t="shared" si="63"/>
        <v>4320</v>
      </c>
      <c r="J143" s="25">
        <f t="shared" si="63"/>
        <v>3781.8</v>
      </c>
      <c r="K143" s="25">
        <f t="shared" si="61"/>
        <v>87.541666666666671</v>
      </c>
      <c r="L143" s="21"/>
      <c r="M143" s="21"/>
    </row>
    <row r="144" spans="1:13" ht="60" x14ac:dyDescent="0.2">
      <c r="A144" s="19" t="s">
        <v>109</v>
      </c>
      <c r="B144" s="18" t="s">
        <v>5</v>
      </c>
      <c r="C144" s="18" t="s">
        <v>17</v>
      </c>
      <c r="D144" s="18" t="s">
        <v>1</v>
      </c>
      <c r="E144" s="18" t="s">
        <v>51</v>
      </c>
      <c r="F144" s="18" t="s">
        <v>175</v>
      </c>
      <c r="G144" s="18" t="s">
        <v>20</v>
      </c>
      <c r="H144" s="18" t="s">
        <v>1</v>
      </c>
      <c r="I144" s="41">
        <v>4320</v>
      </c>
      <c r="J144" s="41">
        <v>3781.8</v>
      </c>
      <c r="K144" s="25">
        <f t="shared" si="61"/>
        <v>87.541666666666671</v>
      </c>
      <c r="L144" s="21"/>
      <c r="M144" s="21"/>
    </row>
    <row r="145" spans="1:13" ht="75" x14ac:dyDescent="0.2">
      <c r="A145" s="15" t="s">
        <v>150</v>
      </c>
      <c r="B145" s="18" t="s">
        <v>5</v>
      </c>
      <c r="C145" s="18" t="s">
        <v>17</v>
      </c>
      <c r="D145" s="18" t="s">
        <v>5</v>
      </c>
      <c r="E145" s="18" t="s">
        <v>53</v>
      </c>
      <c r="F145" s="18"/>
      <c r="G145" s="18"/>
      <c r="H145" s="18"/>
      <c r="I145" s="25">
        <f t="shared" ref="I145:J146" si="64">I146</f>
        <v>106.5</v>
      </c>
      <c r="J145" s="25">
        <f t="shared" si="64"/>
        <v>65.3</v>
      </c>
      <c r="K145" s="25">
        <f t="shared" si="61"/>
        <v>61.314553990610321</v>
      </c>
      <c r="L145" s="21"/>
      <c r="M145" s="21"/>
    </row>
    <row r="146" spans="1:13" ht="409.5" x14ac:dyDescent="0.2">
      <c r="A146" s="15" t="s">
        <v>277</v>
      </c>
      <c r="B146" s="18" t="s">
        <v>5</v>
      </c>
      <c r="C146" s="18" t="s">
        <v>17</v>
      </c>
      <c r="D146" s="18" t="s">
        <v>5</v>
      </c>
      <c r="E146" s="18" t="s">
        <v>81</v>
      </c>
      <c r="F146" s="18"/>
      <c r="G146" s="18"/>
      <c r="H146" s="18"/>
      <c r="I146" s="25">
        <f t="shared" si="64"/>
        <v>106.5</v>
      </c>
      <c r="J146" s="25">
        <f t="shared" si="64"/>
        <v>65.3</v>
      </c>
      <c r="K146" s="25">
        <f t="shared" si="61"/>
        <v>61.314553990610321</v>
      </c>
      <c r="L146" s="21"/>
      <c r="M146" s="21"/>
    </row>
    <row r="147" spans="1:13" ht="75" x14ac:dyDescent="0.2">
      <c r="A147" s="19" t="s">
        <v>323</v>
      </c>
      <c r="B147" s="18" t="s">
        <v>5</v>
      </c>
      <c r="C147" s="18" t="s">
        <v>17</v>
      </c>
      <c r="D147" s="18" t="s">
        <v>5</v>
      </c>
      <c r="E147" s="18" t="s">
        <v>81</v>
      </c>
      <c r="F147" s="18" t="s">
        <v>175</v>
      </c>
      <c r="G147" s="18" t="s">
        <v>20</v>
      </c>
      <c r="H147" s="18" t="s">
        <v>1</v>
      </c>
      <c r="I147" s="41">
        <v>106.5</v>
      </c>
      <c r="J147" s="41">
        <v>65.3</v>
      </c>
      <c r="K147" s="25">
        <f t="shared" si="61"/>
        <v>61.314553990610321</v>
      </c>
      <c r="L147" s="21"/>
      <c r="M147" s="21"/>
    </row>
    <row r="148" spans="1:13" ht="60" x14ac:dyDescent="0.2">
      <c r="A148" s="19" t="s">
        <v>350</v>
      </c>
      <c r="B148" s="18" t="s">
        <v>5</v>
      </c>
      <c r="C148" s="18" t="s">
        <v>17</v>
      </c>
      <c r="D148" s="18" t="s">
        <v>22</v>
      </c>
      <c r="E148" s="18" t="s">
        <v>53</v>
      </c>
      <c r="F148" s="18"/>
      <c r="G148" s="18"/>
      <c r="H148" s="18"/>
      <c r="I148" s="25">
        <f t="shared" ref="I148:J149" si="65">I149</f>
        <v>1100</v>
      </c>
      <c r="J148" s="25">
        <f t="shared" si="65"/>
        <v>1100</v>
      </c>
      <c r="K148" s="25">
        <f t="shared" si="61"/>
        <v>100</v>
      </c>
      <c r="L148" s="21"/>
      <c r="M148" s="21"/>
    </row>
    <row r="149" spans="1:13" ht="90" x14ac:dyDescent="0.2">
      <c r="A149" s="19" t="s">
        <v>351</v>
      </c>
      <c r="B149" s="18" t="s">
        <v>5</v>
      </c>
      <c r="C149" s="18" t="s">
        <v>17</v>
      </c>
      <c r="D149" s="18" t="s">
        <v>22</v>
      </c>
      <c r="E149" s="18" t="s">
        <v>352</v>
      </c>
      <c r="F149" s="18"/>
      <c r="G149" s="18"/>
      <c r="H149" s="18"/>
      <c r="I149" s="25">
        <f t="shared" si="65"/>
        <v>1100</v>
      </c>
      <c r="J149" s="25">
        <f t="shared" si="65"/>
        <v>1100</v>
      </c>
      <c r="K149" s="25">
        <f t="shared" si="61"/>
        <v>100</v>
      </c>
      <c r="L149" s="21"/>
      <c r="M149" s="21"/>
    </row>
    <row r="150" spans="1:13" ht="90" x14ac:dyDescent="0.2">
      <c r="A150" s="19" t="s">
        <v>354</v>
      </c>
      <c r="B150" s="18" t="s">
        <v>5</v>
      </c>
      <c r="C150" s="18" t="s">
        <v>17</v>
      </c>
      <c r="D150" s="18" t="s">
        <v>22</v>
      </c>
      <c r="E150" s="18" t="s">
        <v>352</v>
      </c>
      <c r="F150" s="18" t="s">
        <v>175</v>
      </c>
      <c r="G150" s="18" t="s">
        <v>20</v>
      </c>
      <c r="H150" s="18" t="s">
        <v>1</v>
      </c>
      <c r="I150" s="41">
        <v>1100</v>
      </c>
      <c r="J150" s="41">
        <v>1100</v>
      </c>
      <c r="K150" s="25">
        <f t="shared" si="61"/>
        <v>100</v>
      </c>
      <c r="L150" s="21"/>
      <c r="M150" s="21"/>
    </row>
    <row r="151" spans="1:13" ht="45" x14ac:dyDescent="0.2">
      <c r="A151" s="19" t="s">
        <v>225</v>
      </c>
      <c r="B151" s="18" t="s">
        <v>5</v>
      </c>
      <c r="C151" s="18" t="s">
        <v>45</v>
      </c>
      <c r="D151" s="18" t="s">
        <v>48</v>
      </c>
      <c r="E151" s="18" t="s">
        <v>53</v>
      </c>
      <c r="F151" s="18"/>
      <c r="G151" s="18"/>
      <c r="H151" s="18"/>
      <c r="I151" s="25">
        <f t="shared" ref="I151:J151" si="66">I152+I155+I161+I158</f>
        <v>26452.3</v>
      </c>
      <c r="J151" s="25">
        <f t="shared" si="66"/>
        <v>25460.5</v>
      </c>
      <c r="K151" s="25">
        <f t="shared" si="61"/>
        <v>96.250609587824115</v>
      </c>
      <c r="L151" s="21"/>
      <c r="M151" s="21"/>
    </row>
    <row r="152" spans="1:13" ht="45" x14ac:dyDescent="0.2">
      <c r="A152" s="19" t="s">
        <v>73</v>
      </c>
      <c r="B152" s="18" t="s">
        <v>5</v>
      </c>
      <c r="C152" s="18" t="s">
        <v>45</v>
      </c>
      <c r="D152" s="18" t="s">
        <v>1</v>
      </c>
      <c r="E152" s="18" t="s">
        <v>53</v>
      </c>
      <c r="F152" s="18"/>
      <c r="G152" s="18"/>
      <c r="H152" s="18"/>
      <c r="I152" s="25">
        <f t="shared" ref="I152:J153" si="67">I153</f>
        <v>23845</v>
      </c>
      <c r="J152" s="25">
        <f t="shared" si="67"/>
        <v>23107</v>
      </c>
      <c r="K152" s="25">
        <f t="shared" si="61"/>
        <v>96.905011532816104</v>
      </c>
      <c r="L152" s="21"/>
      <c r="M152" s="21"/>
    </row>
    <row r="153" spans="1:13" ht="60" x14ac:dyDescent="0.2">
      <c r="A153" s="15" t="s">
        <v>109</v>
      </c>
      <c r="B153" s="18" t="s">
        <v>5</v>
      </c>
      <c r="C153" s="18" t="s">
        <v>45</v>
      </c>
      <c r="D153" s="18" t="s">
        <v>1</v>
      </c>
      <c r="E153" s="18" t="s">
        <v>51</v>
      </c>
      <c r="F153" s="18"/>
      <c r="G153" s="18"/>
      <c r="H153" s="18"/>
      <c r="I153" s="25">
        <f t="shared" si="67"/>
        <v>23845</v>
      </c>
      <c r="J153" s="25">
        <f t="shared" si="67"/>
        <v>23107</v>
      </c>
      <c r="K153" s="25">
        <f t="shared" si="61"/>
        <v>96.905011532816104</v>
      </c>
      <c r="L153" s="21"/>
      <c r="M153" s="21"/>
    </row>
    <row r="154" spans="1:13" ht="75" x14ac:dyDescent="0.2">
      <c r="A154" s="19" t="s">
        <v>323</v>
      </c>
      <c r="B154" s="18" t="s">
        <v>5</v>
      </c>
      <c r="C154" s="18" t="s">
        <v>45</v>
      </c>
      <c r="D154" s="18" t="s">
        <v>1</v>
      </c>
      <c r="E154" s="18" t="s">
        <v>51</v>
      </c>
      <c r="F154" s="18" t="s">
        <v>175</v>
      </c>
      <c r="G154" s="18" t="s">
        <v>20</v>
      </c>
      <c r="H154" s="18" t="s">
        <v>1</v>
      </c>
      <c r="I154" s="41">
        <v>23845</v>
      </c>
      <c r="J154" s="41">
        <v>23107</v>
      </c>
      <c r="K154" s="25">
        <f t="shared" si="61"/>
        <v>96.905011532816104</v>
      </c>
      <c r="L154" s="21"/>
      <c r="M154" s="21"/>
    </row>
    <row r="155" spans="1:13" ht="45" x14ac:dyDescent="0.2">
      <c r="A155" s="15" t="s">
        <v>224</v>
      </c>
      <c r="B155" s="18" t="s">
        <v>5</v>
      </c>
      <c r="C155" s="18" t="s">
        <v>45</v>
      </c>
      <c r="D155" s="18" t="s">
        <v>22</v>
      </c>
      <c r="E155" s="18" t="s">
        <v>53</v>
      </c>
      <c r="F155" s="18"/>
      <c r="G155" s="18"/>
      <c r="H155" s="18"/>
      <c r="I155" s="25">
        <f t="shared" ref="I155:J155" si="68">I157</f>
        <v>592.5</v>
      </c>
      <c r="J155" s="25">
        <f t="shared" si="68"/>
        <v>338.7</v>
      </c>
      <c r="K155" s="25">
        <f t="shared" si="61"/>
        <v>57.164556962025316</v>
      </c>
      <c r="L155" s="21"/>
      <c r="M155" s="21"/>
    </row>
    <row r="156" spans="1:13" ht="30" x14ac:dyDescent="0.2">
      <c r="A156" s="15" t="s">
        <v>330</v>
      </c>
      <c r="B156" s="18" t="s">
        <v>5</v>
      </c>
      <c r="C156" s="18" t="s">
        <v>45</v>
      </c>
      <c r="D156" s="18" t="s">
        <v>22</v>
      </c>
      <c r="E156" s="18" t="s">
        <v>223</v>
      </c>
      <c r="F156" s="18"/>
      <c r="G156" s="18"/>
      <c r="H156" s="18"/>
      <c r="I156" s="25">
        <f t="shared" ref="I156:J156" si="69">I155</f>
        <v>592.5</v>
      </c>
      <c r="J156" s="25">
        <f t="shared" si="69"/>
        <v>338.7</v>
      </c>
      <c r="K156" s="25">
        <f t="shared" si="61"/>
        <v>57.164556962025316</v>
      </c>
      <c r="L156" s="21"/>
      <c r="M156" s="21"/>
    </row>
    <row r="157" spans="1:13" ht="45" x14ac:dyDescent="0.2">
      <c r="A157" s="19" t="s">
        <v>320</v>
      </c>
      <c r="B157" s="18" t="s">
        <v>5</v>
      </c>
      <c r="C157" s="18" t="s">
        <v>45</v>
      </c>
      <c r="D157" s="18" t="s">
        <v>22</v>
      </c>
      <c r="E157" s="18" t="s">
        <v>223</v>
      </c>
      <c r="F157" s="18" t="s">
        <v>4</v>
      </c>
      <c r="G157" s="18" t="s">
        <v>20</v>
      </c>
      <c r="H157" s="18" t="s">
        <v>1</v>
      </c>
      <c r="I157" s="41">
        <v>592.5</v>
      </c>
      <c r="J157" s="41">
        <v>338.7</v>
      </c>
      <c r="K157" s="25">
        <f t="shared" si="61"/>
        <v>57.164556962025316</v>
      </c>
      <c r="L157" s="21"/>
      <c r="M157" s="21"/>
    </row>
    <row r="158" spans="1:13" ht="60" x14ac:dyDescent="0.2">
      <c r="A158" s="19" t="s">
        <v>468</v>
      </c>
      <c r="B158" s="18" t="s">
        <v>5</v>
      </c>
      <c r="C158" s="18" t="s">
        <v>45</v>
      </c>
      <c r="D158" s="18" t="s">
        <v>19</v>
      </c>
      <c r="E158" s="18" t="s">
        <v>53</v>
      </c>
      <c r="F158" s="18"/>
      <c r="G158" s="18"/>
      <c r="H158" s="18"/>
      <c r="I158" s="25">
        <f t="shared" ref="I158:J159" si="70">I159</f>
        <v>255.8</v>
      </c>
      <c r="J158" s="25">
        <f t="shared" si="70"/>
        <v>255.8</v>
      </c>
      <c r="K158" s="25">
        <f t="shared" si="61"/>
        <v>100</v>
      </c>
      <c r="L158" s="21"/>
      <c r="M158" s="21"/>
    </row>
    <row r="159" spans="1:13" ht="45" x14ac:dyDescent="0.2">
      <c r="A159" s="19" t="s">
        <v>469</v>
      </c>
      <c r="B159" s="18" t="s">
        <v>5</v>
      </c>
      <c r="C159" s="18" t="s">
        <v>45</v>
      </c>
      <c r="D159" s="18" t="s">
        <v>19</v>
      </c>
      <c r="E159" s="18" t="s">
        <v>470</v>
      </c>
      <c r="F159" s="18"/>
      <c r="G159" s="18"/>
      <c r="H159" s="18"/>
      <c r="I159" s="25">
        <f t="shared" si="70"/>
        <v>255.8</v>
      </c>
      <c r="J159" s="25">
        <f t="shared" si="70"/>
        <v>255.8</v>
      </c>
      <c r="K159" s="25">
        <f t="shared" si="61"/>
        <v>100</v>
      </c>
      <c r="L159" s="21"/>
      <c r="M159" s="21"/>
    </row>
    <row r="160" spans="1:13" ht="75" x14ac:dyDescent="0.2">
      <c r="A160" s="19" t="s">
        <v>323</v>
      </c>
      <c r="B160" s="18" t="s">
        <v>5</v>
      </c>
      <c r="C160" s="18" t="s">
        <v>45</v>
      </c>
      <c r="D160" s="18" t="s">
        <v>19</v>
      </c>
      <c r="E160" s="18" t="s">
        <v>470</v>
      </c>
      <c r="F160" s="18" t="s">
        <v>175</v>
      </c>
      <c r="G160" s="18" t="s">
        <v>20</v>
      </c>
      <c r="H160" s="18" t="s">
        <v>1</v>
      </c>
      <c r="I160" s="41">
        <v>255.8</v>
      </c>
      <c r="J160" s="41">
        <v>255.8</v>
      </c>
      <c r="K160" s="25">
        <f t="shared" si="61"/>
        <v>100</v>
      </c>
      <c r="L160" s="21"/>
      <c r="M160" s="21"/>
    </row>
    <row r="161" spans="1:13" ht="75" x14ac:dyDescent="0.2">
      <c r="A161" s="19" t="s">
        <v>353</v>
      </c>
      <c r="B161" s="18" t="s">
        <v>5</v>
      </c>
      <c r="C161" s="18" t="s">
        <v>45</v>
      </c>
      <c r="D161" s="18" t="s">
        <v>25</v>
      </c>
      <c r="E161" s="18" t="s">
        <v>53</v>
      </c>
      <c r="F161" s="18"/>
      <c r="G161" s="18"/>
      <c r="H161" s="18"/>
      <c r="I161" s="25">
        <f t="shared" ref="I161:J162" si="71">I162</f>
        <v>1759</v>
      </c>
      <c r="J161" s="25">
        <f t="shared" si="71"/>
        <v>1759</v>
      </c>
      <c r="K161" s="25">
        <f t="shared" si="61"/>
        <v>100</v>
      </c>
      <c r="L161" s="21"/>
      <c r="M161" s="21"/>
    </row>
    <row r="162" spans="1:13" ht="90" x14ac:dyDescent="0.2">
      <c r="A162" s="19" t="s">
        <v>351</v>
      </c>
      <c r="B162" s="18" t="s">
        <v>5</v>
      </c>
      <c r="C162" s="18" t="s">
        <v>45</v>
      </c>
      <c r="D162" s="18" t="s">
        <v>25</v>
      </c>
      <c r="E162" s="18" t="s">
        <v>352</v>
      </c>
      <c r="F162" s="18"/>
      <c r="G162" s="18"/>
      <c r="H162" s="18"/>
      <c r="I162" s="25">
        <f t="shared" si="71"/>
        <v>1759</v>
      </c>
      <c r="J162" s="25">
        <f t="shared" si="71"/>
        <v>1759</v>
      </c>
      <c r="K162" s="25">
        <f t="shared" si="61"/>
        <v>100</v>
      </c>
      <c r="L162" s="21"/>
      <c r="M162" s="21"/>
    </row>
    <row r="163" spans="1:13" ht="75" x14ac:dyDescent="0.2">
      <c r="A163" s="19" t="s">
        <v>323</v>
      </c>
      <c r="B163" s="18" t="s">
        <v>5</v>
      </c>
      <c r="C163" s="18" t="s">
        <v>45</v>
      </c>
      <c r="D163" s="18" t="s">
        <v>25</v>
      </c>
      <c r="E163" s="18" t="s">
        <v>352</v>
      </c>
      <c r="F163" s="18" t="s">
        <v>175</v>
      </c>
      <c r="G163" s="18" t="s">
        <v>20</v>
      </c>
      <c r="H163" s="18" t="s">
        <v>1</v>
      </c>
      <c r="I163" s="41">
        <v>1759</v>
      </c>
      <c r="J163" s="41">
        <v>1759</v>
      </c>
      <c r="K163" s="25">
        <f t="shared" si="61"/>
        <v>100</v>
      </c>
      <c r="L163" s="21"/>
      <c r="M163" s="21"/>
    </row>
    <row r="164" spans="1:13" s="30" customFormat="1" ht="123" customHeight="1" x14ac:dyDescent="0.2">
      <c r="A164" s="19" t="s">
        <v>429</v>
      </c>
      <c r="B164" s="18" t="s">
        <v>5</v>
      </c>
      <c r="C164" s="18" t="s">
        <v>396</v>
      </c>
      <c r="D164" s="18" t="s">
        <v>397</v>
      </c>
      <c r="E164" s="18" t="s">
        <v>53</v>
      </c>
      <c r="F164" s="18"/>
      <c r="G164" s="18"/>
      <c r="H164" s="18"/>
      <c r="I164" s="25">
        <f t="shared" ref="I164:J164" si="72">I165+I167</f>
        <v>150</v>
      </c>
      <c r="J164" s="25">
        <f t="shared" si="72"/>
        <v>150</v>
      </c>
      <c r="K164" s="25">
        <f t="shared" si="61"/>
        <v>100</v>
      </c>
      <c r="L164" s="21"/>
      <c r="M164" s="21"/>
    </row>
    <row r="165" spans="1:13" ht="150" x14ac:dyDescent="0.2">
      <c r="A165" s="19" t="s">
        <v>439</v>
      </c>
      <c r="B165" s="18" t="s">
        <v>5</v>
      </c>
      <c r="C165" s="18" t="s">
        <v>396</v>
      </c>
      <c r="D165" s="18" t="s">
        <v>397</v>
      </c>
      <c r="E165" s="18" t="s">
        <v>399</v>
      </c>
      <c r="F165" s="18"/>
      <c r="G165" s="18"/>
      <c r="H165" s="18"/>
      <c r="I165" s="25">
        <f t="shared" ref="I165:J165" si="73">I166</f>
        <v>100</v>
      </c>
      <c r="J165" s="25">
        <f t="shared" si="73"/>
        <v>100</v>
      </c>
      <c r="K165" s="25">
        <f t="shared" si="61"/>
        <v>100</v>
      </c>
      <c r="L165" s="21"/>
      <c r="M165" s="21"/>
    </row>
    <row r="166" spans="1:13" ht="75" x14ac:dyDescent="0.2">
      <c r="A166" s="19" t="s">
        <v>323</v>
      </c>
      <c r="B166" s="18" t="s">
        <v>5</v>
      </c>
      <c r="C166" s="18" t="s">
        <v>396</v>
      </c>
      <c r="D166" s="18" t="s">
        <v>397</v>
      </c>
      <c r="E166" s="18" t="s">
        <v>399</v>
      </c>
      <c r="F166" s="18" t="s">
        <v>175</v>
      </c>
      <c r="G166" s="18" t="s">
        <v>20</v>
      </c>
      <c r="H166" s="18" t="s">
        <v>1</v>
      </c>
      <c r="I166" s="41">
        <v>100</v>
      </c>
      <c r="J166" s="41">
        <v>100</v>
      </c>
      <c r="K166" s="25">
        <f t="shared" si="61"/>
        <v>100</v>
      </c>
      <c r="L166" s="21"/>
      <c r="M166" s="21"/>
    </row>
    <row r="167" spans="1:13" ht="165" x14ac:dyDescent="0.2">
      <c r="A167" s="19" t="s">
        <v>440</v>
      </c>
      <c r="B167" s="18" t="s">
        <v>5</v>
      </c>
      <c r="C167" s="18" t="s">
        <v>396</v>
      </c>
      <c r="D167" s="18" t="s">
        <v>397</v>
      </c>
      <c r="E167" s="18" t="s">
        <v>398</v>
      </c>
      <c r="F167" s="18"/>
      <c r="G167" s="18"/>
      <c r="H167" s="18"/>
      <c r="I167" s="25">
        <f t="shared" ref="I167:J167" si="74">I168</f>
        <v>50</v>
      </c>
      <c r="J167" s="25">
        <f t="shared" si="74"/>
        <v>50</v>
      </c>
      <c r="K167" s="25">
        <f t="shared" si="61"/>
        <v>100</v>
      </c>
      <c r="L167" s="21"/>
      <c r="M167" s="21"/>
    </row>
    <row r="168" spans="1:13" ht="75" x14ac:dyDescent="0.2">
      <c r="A168" s="19" t="s">
        <v>323</v>
      </c>
      <c r="B168" s="18" t="s">
        <v>5</v>
      </c>
      <c r="C168" s="18" t="s">
        <v>396</v>
      </c>
      <c r="D168" s="18" t="s">
        <v>397</v>
      </c>
      <c r="E168" s="18" t="s">
        <v>398</v>
      </c>
      <c r="F168" s="18" t="s">
        <v>175</v>
      </c>
      <c r="G168" s="18" t="s">
        <v>20</v>
      </c>
      <c r="H168" s="18" t="s">
        <v>1</v>
      </c>
      <c r="I168" s="41">
        <v>50</v>
      </c>
      <c r="J168" s="41">
        <v>50</v>
      </c>
      <c r="K168" s="25">
        <f t="shared" si="61"/>
        <v>100</v>
      </c>
      <c r="L168" s="21"/>
      <c r="M168" s="21"/>
    </row>
    <row r="169" spans="1:13" ht="90" x14ac:dyDescent="0.2">
      <c r="A169" s="15" t="s">
        <v>69</v>
      </c>
      <c r="B169" s="18" t="s">
        <v>5</v>
      </c>
      <c r="C169" s="18" t="s">
        <v>47</v>
      </c>
      <c r="D169" s="18" t="s">
        <v>48</v>
      </c>
      <c r="E169" s="18" t="s">
        <v>53</v>
      </c>
      <c r="F169" s="18"/>
      <c r="G169" s="18"/>
      <c r="H169" s="18"/>
      <c r="I169" s="25">
        <f>I170+I175+I187+I190+I184+I178+I181</f>
        <v>10833.2</v>
      </c>
      <c r="J169" s="25">
        <f t="shared" ref="J169" si="75">J170+J175+J187+J190+J184+J178</f>
        <v>6574.1</v>
      </c>
      <c r="K169" s="25">
        <f t="shared" si="61"/>
        <v>60.684746889192489</v>
      </c>
      <c r="L169" s="21"/>
      <c r="M169" s="21"/>
    </row>
    <row r="170" spans="1:13" ht="45" x14ac:dyDescent="0.2">
      <c r="A170" s="15" t="s">
        <v>73</v>
      </c>
      <c r="B170" s="18" t="s">
        <v>5</v>
      </c>
      <c r="C170" s="18" t="s">
        <v>47</v>
      </c>
      <c r="D170" s="18" t="s">
        <v>1</v>
      </c>
      <c r="E170" s="18" t="s">
        <v>53</v>
      </c>
      <c r="F170" s="18"/>
      <c r="G170" s="18"/>
      <c r="H170" s="18"/>
      <c r="I170" s="25">
        <f t="shared" ref="I170:J170" si="76">I171</f>
        <v>4216.4000000000005</v>
      </c>
      <c r="J170" s="25">
        <f t="shared" si="76"/>
        <v>4037.6</v>
      </c>
      <c r="K170" s="25">
        <f t="shared" si="61"/>
        <v>95.759415615216753</v>
      </c>
      <c r="L170" s="21"/>
      <c r="M170" s="21"/>
    </row>
    <row r="171" spans="1:13" ht="60" x14ac:dyDescent="0.2">
      <c r="A171" s="15" t="s">
        <v>109</v>
      </c>
      <c r="B171" s="18" t="s">
        <v>5</v>
      </c>
      <c r="C171" s="18" t="s">
        <v>47</v>
      </c>
      <c r="D171" s="18" t="s">
        <v>1</v>
      </c>
      <c r="E171" s="18" t="s">
        <v>51</v>
      </c>
      <c r="F171" s="18"/>
      <c r="G171" s="18"/>
      <c r="H171" s="18"/>
      <c r="I171" s="25">
        <f t="shared" ref="I171:J171" si="77">I172+I173+I174</f>
        <v>4216.4000000000005</v>
      </c>
      <c r="J171" s="25">
        <f t="shared" si="77"/>
        <v>4037.6</v>
      </c>
      <c r="K171" s="25">
        <f t="shared" si="61"/>
        <v>95.759415615216753</v>
      </c>
      <c r="L171" s="21"/>
      <c r="M171" s="21"/>
    </row>
    <row r="172" spans="1:13" ht="135" x14ac:dyDescent="0.2">
      <c r="A172" s="19" t="s">
        <v>191</v>
      </c>
      <c r="B172" s="18" t="s">
        <v>5</v>
      </c>
      <c r="C172" s="18" t="s">
        <v>47</v>
      </c>
      <c r="D172" s="18" t="s">
        <v>1</v>
      </c>
      <c r="E172" s="18" t="s">
        <v>51</v>
      </c>
      <c r="F172" s="18" t="s">
        <v>192</v>
      </c>
      <c r="G172" s="18" t="s">
        <v>20</v>
      </c>
      <c r="H172" s="18" t="s">
        <v>1</v>
      </c>
      <c r="I172" s="41">
        <v>2956.9</v>
      </c>
      <c r="J172" s="41">
        <v>2819.2</v>
      </c>
      <c r="K172" s="25">
        <f t="shared" si="61"/>
        <v>95.343095809800786</v>
      </c>
      <c r="L172" s="21"/>
      <c r="M172" s="21"/>
    </row>
    <row r="173" spans="1:13" ht="45" x14ac:dyDescent="0.2">
      <c r="A173" s="19" t="s">
        <v>320</v>
      </c>
      <c r="B173" s="18" t="s">
        <v>5</v>
      </c>
      <c r="C173" s="18" t="s">
        <v>47</v>
      </c>
      <c r="D173" s="18" t="s">
        <v>1</v>
      </c>
      <c r="E173" s="18" t="s">
        <v>51</v>
      </c>
      <c r="F173" s="18" t="s">
        <v>4</v>
      </c>
      <c r="G173" s="18" t="s">
        <v>20</v>
      </c>
      <c r="H173" s="18" t="s">
        <v>1</v>
      </c>
      <c r="I173" s="41">
        <v>1255.7</v>
      </c>
      <c r="J173" s="41">
        <v>1214.5999999999999</v>
      </c>
      <c r="K173" s="25">
        <f t="shared" si="61"/>
        <v>96.726925220992271</v>
      </c>
      <c r="L173" s="21"/>
      <c r="M173" s="21"/>
    </row>
    <row r="174" spans="1:13" ht="30" x14ac:dyDescent="0.2">
      <c r="A174" s="19" t="s">
        <v>321</v>
      </c>
      <c r="B174" s="18" t="s">
        <v>5</v>
      </c>
      <c r="C174" s="18" t="s">
        <v>47</v>
      </c>
      <c r="D174" s="18" t="s">
        <v>1</v>
      </c>
      <c r="E174" s="18" t="s">
        <v>51</v>
      </c>
      <c r="F174" s="18" t="s">
        <v>190</v>
      </c>
      <c r="G174" s="18" t="s">
        <v>20</v>
      </c>
      <c r="H174" s="18" t="s">
        <v>1</v>
      </c>
      <c r="I174" s="41">
        <v>3.8</v>
      </c>
      <c r="J174" s="41">
        <v>3.8</v>
      </c>
      <c r="K174" s="25">
        <f t="shared" si="61"/>
        <v>100</v>
      </c>
      <c r="L174" s="21"/>
      <c r="M174" s="21"/>
    </row>
    <row r="175" spans="1:13" ht="75" x14ac:dyDescent="0.2">
      <c r="A175" s="15" t="s">
        <v>151</v>
      </c>
      <c r="B175" s="18" t="s">
        <v>5</v>
      </c>
      <c r="C175" s="18" t="s">
        <v>47</v>
      </c>
      <c r="D175" s="18" t="s">
        <v>5</v>
      </c>
      <c r="E175" s="18" t="s">
        <v>53</v>
      </c>
      <c r="F175" s="18"/>
      <c r="G175" s="18"/>
      <c r="H175" s="18"/>
      <c r="I175" s="25">
        <f t="shared" ref="I175:J176" si="78">I176</f>
        <v>69.8</v>
      </c>
      <c r="J175" s="25">
        <f t="shared" si="78"/>
        <v>51.5</v>
      </c>
      <c r="K175" s="25">
        <f t="shared" si="61"/>
        <v>73.782234957020066</v>
      </c>
      <c r="L175" s="21"/>
      <c r="M175" s="21"/>
    </row>
    <row r="176" spans="1:13" ht="409.5" x14ac:dyDescent="0.2">
      <c r="A176" s="15" t="s">
        <v>277</v>
      </c>
      <c r="B176" s="18" t="s">
        <v>5</v>
      </c>
      <c r="C176" s="18" t="s">
        <v>47</v>
      </c>
      <c r="D176" s="18" t="s">
        <v>5</v>
      </c>
      <c r="E176" s="18" t="s">
        <v>81</v>
      </c>
      <c r="F176" s="18"/>
      <c r="G176" s="18"/>
      <c r="H176" s="18"/>
      <c r="I176" s="25">
        <f t="shared" si="78"/>
        <v>69.8</v>
      </c>
      <c r="J176" s="25">
        <f t="shared" si="78"/>
        <v>51.5</v>
      </c>
      <c r="K176" s="25">
        <f t="shared" si="61"/>
        <v>73.782234957020066</v>
      </c>
      <c r="L176" s="21"/>
      <c r="M176" s="21"/>
    </row>
    <row r="177" spans="1:13" ht="30" x14ac:dyDescent="0.2">
      <c r="A177" s="19" t="s">
        <v>322</v>
      </c>
      <c r="B177" s="18" t="s">
        <v>5</v>
      </c>
      <c r="C177" s="18" t="s">
        <v>47</v>
      </c>
      <c r="D177" s="18" t="s">
        <v>5</v>
      </c>
      <c r="E177" s="18" t="s">
        <v>81</v>
      </c>
      <c r="F177" s="18" t="s">
        <v>187</v>
      </c>
      <c r="G177" s="18" t="s">
        <v>20</v>
      </c>
      <c r="H177" s="18" t="s">
        <v>1</v>
      </c>
      <c r="I177" s="41">
        <v>69.8</v>
      </c>
      <c r="J177" s="41">
        <v>51.5</v>
      </c>
      <c r="K177" s="25">
        <f t="shared" si="61"/>
        <v>73.782234957020066</v>
      </c>
      <c r="L177" s="21"/>
      <c r="M177" s="21"/>
    </row>
    <row r="178" spans="1:13" ht="60" x14ac:dyDescent="0.2">
      <c r="A178" s="19" t="s">
        <v>419</v>
      </c>
      <c r="B178" s="18" t="s">
        <v>5</v>
      </c>
      <c r="C178" s="18" t="s">
        <v>47</v>
      </c>
      <c r="D178" s="18" t="s">
        <v>19</v>
      </c>
      <c r="E178" s="18" t="s">
        <v>53</v>
      </c>
      <c r="F178" s="18"/>
      <c r="G178" s="18"/>
      <c r="H178" s="18"/>
      <c r="I178" s="25">
        <f t="shared" ref="I178:J179" si="79">I179</f>
        <v>565</v>
      </c>
      <c r="J178" s="25">
        <f t="shared" si="79"/>
        <v>564.9</v>
      </c>
      <c r="K178" s="25">
        <f t="shared" si="61"/>
        <v>99.982300884955748</v>
      </c>
      <c r="L178" s="21"/>
      <c r="M178" s="21"/>
    </row>
    <row r="179" spans="1:13" ht="45" x14ac:dyDescent="0.2">
      <c r="A179" s="19" t="s">
        <v>418</v>
      </c>
      <c r="B179" s="18" t="s">
        <v>5</v>
      </c>
      <c r="C179" s="18" t="s">
        <v>47</v>
      </c>
      <c r="D179" s="18" t="s">
        <v>19</v>
      </c>
      <c r="E179" s="18" t="s">
        <v>417</v>
      </c>
      <c r="F179" s="18"/>
      <c r="G179" s="18"/>
      <c r="H179" s="18"/>
      <c r="I179" s="25">
        <f t="shared" si="79"/>
        <v>565</v>
      </c>
      <c r="J179" s="25">
        <f t="shared" si="79"/>
        <v>564.9</v>
      </c>
      <c r="K179" s="25">
        <f t="shared" si="61"/>
        <v>99.982300884955748</v>
      </c>
      <c r="L179" s="21"/>
      <c r="M179" s="21"/>
    </row>
    <row r="180" spans="1:13" ht="45" x14ac:dyDescent="0.2">
      <c r="A180" s="19" t="s">
        <v>320</v>
      </c>
      <c r="B180" s="18" t="s">
        <v>5</v>
      </c>
      <c r="C180" s="18" t="s">
        <v>47</v>
      </c>
      <c r="D180" s="18" t="s">
        <v>19</v>
      </c>
      <c r="E180" s="18" t="s">
        <v>417</v>
      </c>
      <c r="F180" s="18" t="s">
        <v>4</v>
      </c>
      <c r="G180" s="18" t="s">
        <v>20</v>
      </c>
      <c r="H180" s="18" t="s">
        <v>1</v>
      </c>
      <c r="I180" s="41">
        <v>565</v>
      </c>
      <c r="J180" s="41">
        <v>564.9</v>
      </c>
      <c r="K180" s="25">
        <f t="shared" si="61"/>
        <v>99.982300884955748</v>
      </c>
      <c r="L180" s="21"/>
      <c r="M180" s="21"/>
    </row>
    <row r="181" spans="1:13" ht="90" x14ac:dyDescent="0.2">
      <c r="A181" s="33" t="s">
        <v>486</v>
      </c>
      <c r="B181" s="18" t="s">
        <v>5</v>
      </c>
      <c r="C181" s="18" t="s">
        <v>47</v>
      </c>
      <c r="D181" s="18" t="s">
        <v>25</v>
      </c>
      <c r="E181" s="18" t="s">
        <v>53</v>
      </c>
      <c r="F181" s="18"/>
      <c r="G181" s="18"/>
      <c r="H181" s="18"/>
      <c r="I181" s="41">
        <f>I182</f>
        <v>4001.5</v>
      </c>
      <c r="J181" s="41">
        <f>J182</f>
        <v>0</v>
      </c>
      <c r="K181" s="25">
        <f t="shared" si="61"/>
        <v>0</v>
      </c>
      <c r="L181" s="21"/>
      <c r="M181" s="21"/>
    </row>
    <row r="182" spans="1:13" ht="75" x14ac:dyDescent="0.2">
      <c r="A182" s="33" t="s">
        <v>489</v>
      </c>
      <c r="B182" s="18" t="s">
        <v>5</v>
      </c>
      <c r="C182" s="18" t="s">
        <v>47</v>
      </c>
      <c r="D182" s="18" t="s">
        <v>25</v>
      </c>
      <c r="E182" s="18" t="s">
        <v>487</v>
      </c>
      <c r="F182" s="18"/>
      <c r="G182" s="18"/>
      <c r="H182" s="18"/>
      <c r="I182" s="41">
        <f>I183</f>
        <v>4001.5</v>
      </c>
      <c r="J182" s="41">
        <f>J183</f>
        <v>0</v>
      </c>
      <c r="K182" s="25">
        <f t="shared" si="61"/>
        <v>0</v>
      </c>
      <c r="L182" s="21"/>
      <c r="M182" s="21"/>
    </row>
    <row r="183" spans="1:13" ht="45" x14ac:dyDescent="0.2">
      <c r="A183" s="33" t="s">
        <v>320</v>
      </c>
      <c r="B183" s="18" t="s">
        <v>5</v>
      </c>
      <c r="C183" s="18" t="s">
        <v>47</v>
      </c>
      <c r="D183" s="18" t="s">
        <v>25</v>
      </c>
      <c r="E183" s="18" t="s">
        <v>487</v>
      </c>
      <c r="F183" s="18" t="s">
        <v>4</v>
      </c>
      <c r="G183" s="18" t="s">
        <v>23</v>
      </c>
      <c r="H183" s="18" t="s">
        <v>22</v>
      </c>
      <c r="I183" s="41">
        <v>4001.5</v>
      </c>
      <c r="J183" s="41">
        <v>0</v>
      </c>
      <c r="K183" s="25">
        <f t="shared" si="61"/>
        <v>0</v>
      </c>
      <c r="L183" s="21"/>
      <c r="M183" s="21"/>
    </row>
    <row r="184" spans="1:13" ht="45" x14ac:dyDescent="0.2">
      <c r="A184" s="19" t="s">
        <v>433</v>
      </c>
      <c r="B184" s="18" t="s">
        <v>5</v>
      </c>
      <c r="C184" s="18" t="s">
        <v>47</v>
      </c>
      <c r="D184" s="18" t="s">
        <v>0</v>
      </c>
      <c r="E184" s="18" t="s">
        <v>53</v>
      </c>
      <c r="F184" s="18"/>
      <c r="G184" s="18"/>
      <c r="H184" s="18"/>
      <c r="I184" s="25">
        <f t="shared" ref="I184:J185" si="80">I185</f>
        <v>600</v>
      </c>
      <c r="J184" s="25">
        <f t="shared" si="80"/>
        <v>539.6</v>
      </c>
      <c r="K184" s="25">
        <f t="shared" si="61"/>
        <v>89.933333333333337</v>
      </c>
      <c r="L184" s="21"/>
      <c r="M184" s="21"/>
    </row>
    <row r="185" spans="1:13" ht="45" x14ac:dyDescent="0.2">
      <c r="A185" s="19" t="s">
        <v>375</v>
      </c>
      <c r="B185" s="18" t="s">
        <v>5</v>
      </c>
      <c r="C185" s="18" t="s">
        <v>47</v>
      </c>
      <c r="D185" s="18" t="s">
        <v>0</v>
      </c>
      <c r="E185" s="18" t="s">
        <v>376</v>
      </c>
      <c r="F185" s="18"/>
      <c r="G185" s="18"/>
      <c r="H185" s="18"/>
      <c r="I185" s="25">
        <f t="shared" si="80"/>
        <v>600</v>
      </c>
      <c r="J185" s="25">
        <f t="shared" si="80"/>
        <v>539.6</v>
      </c>
      <c r="K185" s="25">
        <f t="shared" si="61"/>
        <v>89.933333333333337</v>
      </c>
      <c r="L185" s="21"/>
      <c r="M185" s="21"/>
    </row>
    <row r="186" spans="1:13" ht="45" x14ac:dyDescent="0.2">
      <c r="A186" s="19" t="s">
        <v>320</v>
      </c>
      <c r="B186" s="18" t="s">
        <v>5</v>
      </c>
      <c r="C186" s="18" t="s">
        <v>47</v>
      </c>
      <c r="D186" s="18" t="s">
        <v>0</v>
      </c>
      <c r="E186" s="18" t="s">
        <v>376</v>
      </c>
      <c r="F186" s="18" t="s">
        <v>4</v>
      </c>
      <c r="G186" s="18" t="s">
        <v>20</v>
      </c>
      <c r="H186" s="18" t="s">
        <v>1</v>
      </c>
      <c r="I186" s="41">
        <v>600</v>
      </c>
      <c r="J186" s="41">
        <v>539.6</v>
      </c>
      <c r="K186" s="25">
        <f t="shared" si="61"/>
        <v>89.933333333333337</v>
      </c>
      <c r="L186" s="21"/>
      <c r="M186" s="21"/>
    </row>
    <row r="187" spans="1:13" ht="75" x14ac:dyDescent="0.2">
      <c r="A187" s="19" t="s">
        <v>347</v>
      </c>
      <c r="B187" s="18" t="s">
        <v>5</v>
      </c>
      <c r="C187" s="18" t="s">
        <v>47</v>
      </c>
      <c r="D187" s="18" t="s">
        <v>20</v>
      </c>
      <c r="E187" s="18" t="s">
        <v>53</v>
      </c>
      <c r="F187" s="18"/>
      <c r="G187" s="18"/>
      <c r="H187" s="18"/>
      <c r="I187" s="25">
        <f t="shared" ref="I187:J188" si="81">I188</f>
        <v>750.5</v>
      </c>
      <c r="J187" s="25">
        <f t="shared" si="81"/>
        <v>750.5</v>
      </c>
      <c r="K187" s="25">
        <f t="shared" si="61"/>
        <v>100</v>
      </c>
      <c r="L187" s="21"/>
      <c r="M187" s="21"/>
    </row>
    <row r="188" spans="1:13" ht="120" x14ac:dyDescent="0.2">
      <c r="A188" s="19" t="s">
        <v>348</v>
      </c>
      <c r="B188" s="18" t="s">
        <v>5</v>
      </c>
      <c r="C188" s="18" t="s">
        <v>47</v>
      </c>
      <c r="D188" s="18" t="s">
        <v>20</v>
      </c>
      <c r="E188" s="18" t="s">
        <v>349</v>
      </c>
      <c r="F188" s="18"/>
      <c r="G188" s="18"/>
      <c r="H188" s="18"/>
      <c r="I188" s="25">
        <f t="shared" si="81"/>
        <v>750.5</v>
      </c>
      <c r="J188" s="25">
        <f t="shared" si="81"/>
        <v>750.5</v>
      </c>
      <c r="K188" s="25">
        <f t="shared" si="61"/>
        <v>100</v>
      </c>
      <c r="L188" s="21"/>
      <c r="M188" s="21"/>
    </row>
    <row r="189" spans="1:13" ht="45" x14ac:dyDescent="0.2">
      <c r="A189" s="19" t="s">
        <v>320</v>
      </c>
      <c r="B189" s="18" t="s">
        <v>5</v>
      </c>
      <c r="C189" s="18" t="s">
        <v>47</v>
      </c>
      <c r="D189" s="18" t="s">
        <v>20</v>
      </c>
      <c r="E189" s="18" t="s">
        <v>349</v>
      </c>
      <c r="F189" s="18" t="s">
        <v>4</v>
      </c>
      <c r="G189" s="18" t="s">
        <v>20</v>
      </c>
      <c r="H189" s="18" t="s">
        <v>1</v>
      </c>
      <c r="I189" s="41">
        <v>750.5</v>
      </c>
      <c r="J189" s="41">
        <v>750.5</v>
      </c>
      <c r="K189" s="25">
        <f t="shared" si="61"/>
        <v>100</v>
      </c>
      <c r="L189" s="21"/>
      <c r="M189" s="21"/>
    </row>
    <row r="190" spans="1:13" ht="75" x14ac:dyDescent="0.2">
      <c r="A190" s="19" t="s">
        <v>355</v>
      </c>
      <c r="B190" s="18" t="s">
        <v>5</v>
      </c>
      <c r="C190" s="18" t="s">
        <v>47</v>
      </c>
      <c r="D190" s="18" t="s">
        <v>9</v>
      </c>
      <c r="E190" s="18" t="s">
        <v>53</v>
      </c>
      <c r="F190" s="18"/>
      <c r="G190" s="18"/>
      <c r="H190" s="18"/>
      <c r="I190" s="25">
        <f t="shared" ref="I190:J191" si="82">I191</f>
        <v>630</v>
      </c>
      <c r="J190" s="25">
        <f t="shared" si="82"/>
        <v>630</v>
      </c>
      <c r="K190" s="25">
        <f t="shared" si="61"/>
        <v>100</v>
      </c>
      <c r="L190" s="21"/>
      <c r="M190" s="21"/>
    </row>
    <row r="191" spans="1:13" ht="90" x14ac:dyDescent="0.2">
      <c r="A191" s="19" t="s">
        <v>351</v>
      </c>
      <c r="B191" s="18" t="s">
        <v>5</v>
      </c>
      <c r="C191" s="18" t="s">
        <v>47</v>
      </c>
      <c r="D191" s="18" t="s">
        <v>9</v>
      </c>
      <c r="E191" s="18" t="s">
        <v>352</v>
      </c>
      <c r="F191" s="18"/>
      <c r="G191" s="18"/>
      <c r="H191" s="18"/>
      <c r="I191" s="25">
        <f t="shared" si="82"/>
        <v>630</v>
      </c>
      <c r="J191" s="25">
        <f t="shared" si="82"/>
        <v>630</v>
      </c>
      <c r="K191" s="25">
        <f t="shared" si="61"/>
        <v>100</v>
      </c>
      <c r="L191" s="21"/>
      <c r="M191" s="21"/>
    </row>
    <row r="192" spans="1:13" ht="135" x14ac:dyDescent="0.2">
      <c r="A192" s="19" t="s">
        <v>191</v>
      </c>
      <c r="B192" s="18" t="s">
        <v>5</v>
      </c>
      <c r="C192" s="18" t="s">
        <v>47</v>
      </c>
      <c r="D192" s="18" t="s">
        <v>9</v>
      </c>
      <c r="E192" s="18" t="s">
        <v>352</v>
      </c>
      <c r="F192" s="18" t="s">
        <v>192</v>
      </c>
      <c r="G192" s="18" t="s">
        <v>20</v>
      </c>
      <c r="H192" s="18" t="s">
        <v>1</v>
      </c>
      <c r="I192" s="41">
        <v>630</v>
      </c>
      <c r="J192" s="41">
        <v>630</v>
      </c>
      <c r="K192" s="25">
        <f t="shared" si="61"/>
        <v>100</v>
      </c>
      <c r="L192" s="21"/>
      <c r="M192" s="21"/>
    </row>
    <row r="193" spans="1:13" ht="60" x14ac:dyDescent="0.2">
      <c r="A193" s="19" t="s">
        <v>371</v>
      </c>
      <c r="B193" s="18" t="s">
        <v>5</v>
      </c>
      <c r="C193" s="18" t="s">
        <v>186</v>
      </c>
      <c r="D193" s="18" t="s">
        <v>48</v>
      </c>
      <c r="E193" s="18" t="s">
        <v>53</v>
      </c>
      <c r="F193" s="18"/>
      <c r="G193" s="18"/>
      <c r="H193" s="18"/>
      <c r="I193" s="25">
        <f t="shared" ref="I193:J195" si="83">I194</f>
        <v>19.399999999999999</v>
      </c>
      <c r="J193" s="25">
        <f t="shared" si="83"/>
        <v>0</v>
      </c>
      <c r="K193" s="25">
        <f t="shared" si="61"/>
        <v>0</v>
      </c>
      <c r="L193" s="21"/>
      <c r="M193" s="21"/>
    </row>
    <row r="194" spans="1:13" ht="60" x14ac:dyDescent="0.2">
      <c r="A194" s="19" t="s">
        <v>372</v>
      </c>
      <c r="B194" s="18" t="s">
        <v>5</v>
      </c>
      <c r="C194" s="18" t="s">
        <v>186</v>
      </c>
      <c r="D194" s="18" t="s">
        <v>1</v>
      </c>
      <c r="E194" s="18" t="s">
        <v>53</v>
      </c>
      <c r="F194" s="18"/>
      <c r="G194" s="18"/>
      <c r="H194" s="18"/>
      <c r="I194" s="25">
        <f t="shared" si="83"/>
        <v>19.399999999999999</v>
      </c>
      <c r="J194" s="25">
        <f t="shared" si="83"/>
        <v>0</v>
      </c>
      <c r="K194" s="25">
        <f t="shared" si="61"/>
        <v>0</v>
      </c>
      <c r="L194" s="21"/>
      <c r="M194" s="21"/>
    </row>
    <row r="195" spans="1:13" ht="60" x14ac:dyDescent="0.2">
      <c r="A195" s="19" t="s">
        <v>373</v>
      </c>
      <c r="B195" s="18" t="s">
        <v>5</v>
      </c>
      <c r="C195" s="18" t="s">
        <v>186</v>
      </c>
      <c r="D195" s="18" t="s">
        <v>1</v>
      </c>
      <c r="E195" s="18" t="s">
        <v>374</v>
      </c>
      <c r="F195" s="18"/>
      <c r="G195" s="18"/>
      <c r="H195" s="18"/>
      <c r="I195" s="25">
        <f t="shared" si="83"/>
        <v>19.399999999999999</v>
      </c>
      <c r="J195" s="25">
        <f t="shared" si="83"/>
        <v>0</v>
      </c>
      <c r="K195" s="25">
        <f t="shared" si="61"/>
        <v>0</v>
      </c>
      <c r="L195" s="21"/>
      <c r="M195" s="21"/>
    </row>
    <row r="196" spans="1:13" ht="75" x14ac:dyDescent="0.2">
      <c r="A196" s="19" t="s">
        <v>323</v>
      </c>
      <c r="B196" s="18" t="s">
        <v>5</v>
      </c>
      <c r="C196" s="18" t="s">
        <v>186</v>
      </c>
      <c r="D196" s="18" t="s">
        <v>1</v>
      </c>
      <c r="E196" s="18" t="s">
        <v>374</v>
      </c>
      <c r="F196" s="18" t="s">
        <v>175</v>
      </c>
      <c r="G196" s="18" t="s">
        <v>20</v>
      </c>
      <c r="H196" s="18" t="s">
        <v>1</v>
      </c>
      <c r="I196" s="41">
        <v>19.399999999999999</v>
      </c>
      <c r="J196" s="41">
        <v>0</v>
      </c>
      <c r="K196" s="25">
        <f t="shared" si="61"/>
        <v>0</v>
      </c>
      <c r="L196" s="21"/>
      <c r="M196" s="21"/>
    </row>
    <row r="197" spans="1:13" ht="157.5" x14ac:dyDescent="0.2">
      <c r="A197" s="12" t="s">
        <v>169</v>
      </c>
      <c r="B197" s="13" t="s">
        <v>22</v>
      </c>
      <c r="C197" s="13" t="s">
        <v>2</v>
      </c>
      <c r="D197" s="13" t="s">
        <v>48</v>
      </c>
      <c r="E197" s="13" t="s">
        <v>53</v>
      </c>
      <c r="F197" s="13"/>
      <c r="G197" s="13"/>
      <c r="H197" s="13"/>
      <c r="I197" s="24">
        <f t="shared" ref="I197:J197" si="84">I198+I205+I209+I216+I222+I213</f>
        <v>7449.7999999999993</v>
      </c>
      <c r="J197" s="24">
        <f t="shared" si="84"/>
        <v>7250.2999999999993</v>
      </c>
      <c r="K197" s="24">
        <f t="shared" si="61"/>
        <v>97.322075760423104</v>
      </c>
      <c r="L197" s="21"/>
      <c r="M197" s="21"/>
    </row>
    <row r="198" spans="1:13" ht="75" x14ac:dyDescent="0.2">
      <c r="A198" s="15" t="s">
        <v>70</v>
      </c>
      <c r="B198" s="18" t="s">
        <v>22</v>
      </c>
      <c r="C198" s="18" t="s">
        <v>3</v>
      </c>
      <c r="D198" s="18" t="s">
        <v>48</v>
      </c>
      <c r="E198" s="18" t="s">
        <v>53</v>
      </c>
      <c r="F198" s="18"/>
      <c r="G198" s="18"/>
      <c r="H198" s="18"/>
      <c r="I198" s="25">
        <f t="shared" ref="I198:J198" si="85">I199</f>
        <v>250.5</v>
      </c>
      <c r="J198" s="25">
        <f t="shared" si="85"/>
        <v>227.89999999999998</v>
      </c>
      <c r="K198" s="25">
        <f t="shared" si="61"/>
        <v>90.97804391217565</v>
      </c>
      <c r="L198" s="21"/>
      <c r="M198" s="21"/>
    </row>
    <row r="199" spans="1:13" ht="105" x14ac:dyDescent="0.2">
      <c r="A199" s="15" t="s">
        <v>115</v>
      </c>
      <c r="B199" s="18" t="s">
        <v>22</v>
      </c>
      <c r="C199" s="18" t="s">
        <v>3</v>
      </c>
      <c r="D199" s="18" t="s">
        <v>1</v>
      </c>
      <c r="E199" s="18" t="s">
        <v>53</v>
      </c>
      <c r="F199" s="18"/>
      <c r="G199" s="18"/>
      <c r="H199" s="18"/>
      <c r="I199" s="25">
        <f t="shared" ref="I199:J199" si="86">I201+I202+I203+I204</f>
        <v>250.5</v>
      </c>
      <c r="J199" s="25">
        <f t="shared" si="86"/>
        <v>227.89999999999998</v>
      </c>
      <c r="K199" s="25">
        <f t="shared" si="61"/>
        <v>90.97804391217565</v>
      </c>
      <c r="L199" s="21"/>
      <c r="M199" s="21"/>
    </row>
    <row r="200" spans="1:13" ht="105" x14ac:dyDescent="0.2">
      <c r="A200" s="15" t="s">
        <v>325</v>
      </c>
      <c r="B200" s="18" t="s">
        <v>22</v>
      </c>
      <c r="C200" s="18" t="s">
        <v>3</v>
      </c>
      <c r="D200" s="18" t="s">
        <v>1</v>
      </c>
      <c r="E200" s="18" t="s">
        <v>83</v>
      </c>
      <c r="F200" s="18"/>
      <c r="G200" s="18"/>
      <c r="H200" s="18"/>
      <c r="I200" s="25">
        <f t="shared" ref="I200:J200" si="87">I201+I202+I203+I204</f>
        <v>250.5</v>
      </c>
      <c r="J200" s="25">
        <f t="shared" si="87"/>
        <v>227.89999999999998</v>
      </c>
      <c r="K200" s="25">
        <f t="shared" si="61"/>
        <v>90.97804391217565</v>
      </c>
      <c r="L200" s="21"/>
      <c r="M200" s="21"/>
    </row>
    <row r="201" spans="1:13" ht="45" x14ac:dyDescent="0.2">
      <c r="A201" s="19" t="s">
        <v>320</v>
      </c>
      <c r="B201" s="18" t="s">
        <v>22</v>
      </c>
      <c r="C201" s="18" t="s">
        <v>3</v>
      </c>
      <c r="D201" s="18" t="s">
        <v>1</v>
      </c>
      <c r="E201" s="18" t="s">
        <v>83</v>
      </c>
      <c r="F201" s="18" t="s">
        <v>4</v>
      </c>
      <c r="G201" s="18" t="s">
        <v>0</v>
      </c>
      <c r="H201" s="18" t="s">
        <v>1</v>
      </c>
      <c r="I201" s="41">
        <v>20</v>
      </c>
      <c r="J201" s="41">
        <v>16.100000000000001</v>
      </c>
      <c r="K201" s="25">
        <f t="shared" si="61"/>
        <v>80.5</v>
      </c>
      <c r="L201" s="21"/>
      <c r="M201" s="21"/>
    </row>
    <row r="202" spans="1:13" ht="75" x14ac:dyDescent="0.2">
      <c r="A202" s="19" t="s">
        <v>323</v>
      </c>
      <c r="B202" s="18" t="s">
        <v>22</v>
      </c>
      <c r="C202" s="18" t="s">
        <v>3</v>
      </c>
      <c r="D202" s="18" t="s">
        <v>1</v>
      </c>
      <c r="E202" s="18" t="s">
        <v>83</v>
      </c>
      <c r="F202" s="18" t="s">
        <v>175</v>
      </c>
      <c r="G202" s="18" t="s">
        <v>0</v>
      </c>
      <c r="H202" s="18" t="s">
        <v>5</v>
      </c>
      <c r="I202" s="41">
        <v>40</v>
      </c>
      <c r="J202" s="41">
        <v>40</v>
      </c>
      <c r="K202" s="25">
        <f t="shared" si="61"/>
        <v>100</v>
      </c>
      <c r="L202" s="21"/>
      <c r="M202" s="21"/>
    </row>
    <row r="203" spans="1:13" ht="45" x14ac:dyDescent="0.2">
      <c r="A203" s="19" t="s">
        <v>320</v>
      </c>
      <c r="B203" s="18" t="s">
        <v>22</v>
      </c>
      <c r="C203" s="18" t="s">
        <v>3</v>
      </c>
      <c r="D203" s="18" t="s">
        <v>1</v>
      </c>
      <c r="E203" s="18" t="s">
        <v>83</v>
      </c>
      <c r="F203" s="18" t="s">
        <v>4</v>
      </c>
      <c r="G203" s="18" t="s">
        <v>0</v>
      </c>
      <c r="H203" s="18" t="s">
        <v>22</v>
      </c>
      <c r="I203" s="41">
        <v>50</v>
      </c>
      <c r="J203" s="41">
        <v>50</v>
      </c>
      <c r="K203" s="25">
        <f t="shared" si="61"/>
        <v>100</v>
      </c>
      <c r="L203" s="21"/>
      <c r="M203" s="21"/>
    </row>
    <row r="204" spans="1:13" ht="45" x14ac:dyDescent="0.2">
      <c r="A204" s="19" t="s">
        <v>320</v>
      </c>
      <c r="B204" s="18" t="s">
        <v>22</v>
      </c>
      <c r="C204" s="18" t="s">
        <v>3</v>
      </c>
      <c r="D204" s="18" t="s">
        <v>1</v>
      </c>
      <c r="E204" s="18" t="s">
        <v>83</v>
      </c>
      <c r="F204" s="18" t="s">
        <v>4</v>
      </c>
      <c r="G204" s="18" t="s">
        <v>21</v>
      </c>
      <c r="H204" s="18" t="s">
        <v>1</v>
      </c>
      <c r="I204" s="41">
        <v>140.5</v>
      </c>
      <c r="J204" s="41">
        <v>121.8</v>
      </c>
      <c r="K204" s="25">
        <f t="shared" ref="K204:K267" si="88">J204/I204*100</f>
        <v>86.690391459074732</v>
      </c>
      <c r="L204" s="21"/>
      <c r="M204" s="21"/>
    </row>
    <row r="205" spans="1:13" ht="30" x14ac:dyDescent="0.2">
      <c r="A205" s="15" t="s">
        <v>78</v>
      </c>
      <c r="B205" s="18" t="s">
        <v>22</v>
      </c>
      <c r="C205" s="18" t="s">
        <v>6</v>
      </c>
      <c r="D205" s="18" t="s">
        <v>48</v>
      </c>
      <c r="E205" s="18" t="s">
        <v>53</v>
      </c>
      <c r="F205" s="18"/>
      <c r="G205" s="18"/>
      <c r="H205" s="18"/>
      <c r="I205" s="25">
        <f t="shared" ref="I205:J205" si="89">I207</f>
        <v>160</v>
      </c>
      <c r="J205" s="25">
        <f t="shared" si="89"/>
        <v>159.9</v>
      </c>
      <c r="K205" s="25">
        <f t="shared" si="88"/>
        <v>99.9375</v>
      </c>
      <c r="L205" s="21"/>
      <c r="M205" s="21"/>
    </row>
    <row r="206" spans="1:13" ht="30" x14ac:dyDescent="0.2">
      <c r="A206" s="15" t="s">
        <v>153</v>
      </c>
      <c r="B206" s="18" t="s">
        <v>22</v>
      </c>
      <c r="C206" s="18" t="s">
        <v>6</v>
      </c>
      <c r="D206" s="18" t="s">
        <v>1</v>
      </c>
      <c r="E206" s="18" t="s">
        <v>53</v>
      </c>
      <c r="F206" s="18"/>
      <c r="G206" s="18"/>
      <c r="H206" s="18"/>
      <c r="I206" s="25">
        <f t="shared" ref="I206:J207" si="90">I207</f>
        <v>160</v>
      </c>
      <c r="J206" s="25">
        <f t="shared" si="90"/>
        <v>159.9</v>
      </c>
      <c r="K206" s="25">
        <f t="shared" si="88"/>
        <v>99.9375</v>
      </c>
      <c r="L206" s="21"/>
      <c r="M206" s="21"/>
    </row>
    <row r="207" spans="1:13" ht="30" x14ac:dyDescent="0.2">
      <c r="A207" s="15" t="s">
        <v>328</v>
      </c>
      <c r="B207" s="18" t="s">
        <v>22</v>
      </c>
      <c r="C207" s="18" t="s">
        <v>6</v>
      </c>
      <c r="D207" s="18" t="s">
        <v>1</v>
      </c>
      <c r="E207" s="18" t="s">
        <v>84</v>
      </c>
      <c r="F207" s="18"/>
      <c r="G207" s="18"/>
      <c r="H207" s="18"/>
      <c r="I207" s="25">
        <f t="shared" si="90"/>
        <v>160</v>
      </c>
      <c r="J207" s="25">
        <f t="shared" si="90"/>
        <v>159.9</v>
      </c>
      <c r="K207" s="25">
        <f t="shared" si="88"/>
        <v>99.9375</v>
      </c>
      <c r="L207" s="21"/>
      <c r="M207" s="21"/>
    </row>
    <row r="208" spans="1:13" ht="45" x14ac:dyDescent="0.2">
      <c r="A208" s="19" t="s">
        <v>320</v>
      </c>
      <c r="B208" s="18" t="s">
        <v>22</v>
      </c>
      <c r="C208" s="18" t="s">
        <v>6</v>
      </c>
      <c r="D208" s="18" t="s">
        <v>1</v>
      </c>
      <c r="E208" s="18" t="s">
        <v>84</v>
      </c>
      <c r="F208" s="18" t="s">
        <v>4</v>
      </c>
      <c r="G208" s="18" t="s">
        <v>0</v>
      </c>
      <c r="H208" s="18" t="s">
        <v>0</v>
      </c>
      <c r="I208" s="41">
        <v>160</v>
      </c>
      <c r="J208" s="41">
        <v>159.9</v>
      </c>
      <c r="K208" s="25">
        <f t="shared" si="88"/>
        <v>99.9375</v>
      </c>
      <c r="L208" s="21"/>
      <c r="M208" s="21"/>
    </row>
    <row r="209" spans="1:13" ht="104.25" customHeight="1" x14ac:dyDescent="0.2">
      <c r="A209" s="15" t="s">
        <v>181</v>
      </c>
      <c r="B209" s="18" t="s">
        <v>22</v>
      </c>
      <c r="C209" s="18" t="s">
        <v>7</v>
      </c>
      <c r="D209" s="18" t="s">
        <v>48</v>
      </c>
      <c r="E209" s="18" t="s">
        <v>53</v>
      </c>
      <c r="F209" s="18"/>
      <c r="G209" s="18"/>
      <c r="H209" s="18"/>
      <c r="I209" s="25">
        <f t="shared" ref="I209:J209" si="91">I210</f>
        <v>19.899999999999999</v>
      </c>
      <c r="J209" s="25">
        <f t="shared" si="91"/>
        <v>19.899999999999999</v>
      </c>
      <c r="K209" s="25">
        <f t="shared" si="88"/>
        <v>100</v>
      </c>
      <c r="L209" s="21"/>
      <c r="M209" s="21"/>
    </row>
    <row r="210" spans="1:13" ht="75" x14ac:dyDescent="0.2">
      <c r="A210" s="15" t="s">
        <v>154</v>
      </c>
      <c r="B210" s="18" t="s">
        <v>22</v>
      </c>
      <c r="C210" s="18" t="s">
        <v>7</v>
      </c>
      <c r="D210" s="18" t="s">
        <v>1</v>
      </c>
      <c r="E210" s="18" t="s">
        <v>53</v>
      </c>
      <c r="F210" s="18"/>
      <c r="G210" s="18"/>
      <c r="H210" s="18"/>
      <c r="I210" s="25">
        <f t="shared" ref="I210:J210" si="92">I212</f>
        <v>19.899999999999999</v>
      </c>
      <c r="J210" s="25">
        <f t="shared" si="92"/>
        <v>19.899999999999999</v>
      </c>
      <c r="K210" s="25">
        <f t="shared" si="88"/>
        <v>100</v>
      </c>
      <c r="L210" s="21"/>
      <c r="M210" s="21"/>
    </row>
    <row r="211" spans="1:13" ht="75" x14ac:dyDescent="0.2">
      <c r="A211" s="15" t="s">
        <v>331</v>
      </c>
      <c r="B211" s="18" t="s">
        <v>22</v>
      </c>
      <c r="C211" s="18" t="s">
        <v>7</v>
      </c>
      <c r="D211" s="18" t="s">
        <v>1</v>
      </c>
      <c r="E211" s="18" t="s">
        <v>85</v>
      </c>
      <c r="F211" s="18"/>
      <c r="G211" s="18"/>
      <c r="H211" s="18"/>
      <c r="I211" s="25">
        <f t="shared" ref="I211:J211" si="93">I212</f>
        <v>19.899999999999999</v>
      </c>
      <c r="J211" s="25">
        <f t="shared" si="93"/>
        <v>19.899999999999999</v>
      </c>
      <c r="K211" s="25">
        <f t="shared" si="88"/>
        <v>100</v>
      </c>
      <c r="L211" s="21"/>
      <c r="M211" s="21"/>
    </row>
    <row r="212" spans="1:13" ht="45" x14ac:dyDescent="0.2">
      <c r="A212" s="19" t="s">
        <v>320</v>
      </c>
      <c r="B212" s="18" t="s">
        <v>22</v>
      </c>
      <c r="C212" s="18" t="s">
        <v>7</v>
      </c>
      <c r="D212" s="18" t="s">
        <v>1</v>
      </c>
      <c r="E212" s="18" t="s">
        <v>85</v>
      </c>
      <c r="F212" s="18" t="s">
        <v>4</v>
      </c>
      <c r="G212" s="18" t="s">
        <v>0</v>
      </c>
      <c r="H212" s="18" t="s">
        <v>0</v>
      </c>
      <c r="I212" s="41">
        <v>19.899999999999999</v>
      </c>
      <c r="J212" s="41">
        <v>19.899999999999999</v>
      </c>
      <c r="K212" s="25">
        <f t="shared" si="88"/>
        <v>100</v>
      </c>
      <c r="L212" s="21"/>
      <c r="M212" s="21"/>
    </row>
    <row r="213" spans="1:13" ht="105" x14ac:dyDescent="0.2">
      <c r="A213" s="19" t="s">
        <v>471</v>
      </c>
      <c r="B213" s="18" t="s">
        <v>22</v>
      </c>
      <c r="C213" s="18" t="s">
        <v>15</v>
      </c>
      <c r="D213" s="18" t="s">
        <v>48</v>
      </c>
      <c r="E213" s="18" t="s">
        <v>53</v>
      </c>
      <c r="F213" s="18"/>
      <c r="G213" s="18"/>
      <c r="H213" s="18"/>
      <c r="I213" s="25">
        <f t="shared" ref="I213:J214" si="94">I214</f>
        <v>50</v>
      </c>
      <c r="J213" s="25">
        <f t="shared" si="94"/>
        <v>48.7</v>
      </c>
      <c r="K213" s="25">
        <f t="shared" si="88"/>
        <v>97.4</v>
      </c>
      <c r="L213" s="21"/>
      <c r="M213" s="21"/>
    </row>
    <row r="214" spans="1:13" ht="60" x14ac:dyDescent="0.2">
      <c r="A214" s="19" t="s">
        <v>472</v>
      </c>
      <c r="B214" s="18" t="s">
        <v>22</v>
      </c>
      <c r="C214" s="18" t="s">
        <v>15</v>
      </c>
      <c r="D214" s="18" t="s">
        <v>1</v>
      </c>
      <c r="E214" s="18" t="s">
        <v>53</v>
      </c>
      <c r="F214" s="18"/>
      <c r="G214" s="18"/>
      <c r="H214" s="18"/>
      <c r="I214" s="25">
        <f t="shared" si="94"/>
        <v>50</v>
      </c>
      <c r="J214" s="25">
        <f t="shared" si="94"/>
        <v>48.7</v>
      </c>
      <c r="K214" s="25">
        <f t="shared" si="88"/>
        <v>97.4</v>
      </c>
      <c r="L214" s="21"/>
      <c r="M214" s="21"/>
    </row>
    <row r="215" spans="1:13" ht="45" x14ac:dyDescent="0.2">
      <c r="A215" s="19" t="s">
        <v>320</v>
      </c>
      <c r="B215" s="18" t="s">
        <v>22</v>
      </c>
      <c r="C215" s="18" t="s">
        <v>15</v>
      </c>
      <c r="D215" s="18" t="s">
        <v>1</v>
      </c>
      <c r="E215" s="18" t="s">
        <v>473</v>
      </c>
      <c r="F215" s="18" t="s">
        <v>4</v>
      </c>
      <c r="G215" s="18" t="s">
        <v>0</v>
      </c>
      <c r="H215" s="18" t="s">
        <v>0</v>
      </c>
      <c r="I215" s="41">
        <v>50</v>
      </c>
      <c r="J215" s="41">
        <v>48.7</v>
      </c>
      <c r="K215" s="25">
        <f t="shared" si="88"/>
        <v>97.4</v>
      </c>
      <c r="L215" s="21"/>
      <c r="M215" s="21"/>
    </row>
    <row r="216" spans="1:13" ht="45" x14ac:dyDescent="0.2">
      <c r="A216" s="15" t="s">
        <v>60</v>
      </c>
      <c r="B216" s="18" t="s">
        <v>22</v>
      </c>
      <c r="C216" s="18" t="s">
        <v>16</v>
      </c>
      <c r="D216" s="18" t="s">
        <v>48</v>
      </c>
      <c r="E216" s="18" t="s">
        <v>53</v>
      </c>
      <c r="F216" s="18"/>
      <c r="G216" s="18"/>
      <c r="H216" s="18"/>
      <c r="I216" s="25">
        <f t="shared" ref="I216:J217" si="95">I217</f>
        <v>6464.9</v>
      </c>
      <c r="J216" s="25">
        <f t="shared" si="95"/>
        <v>6304.7999999999993</v>
      </c>
      <c r="K216" s="25">
        <f t="shared" si="88"/>
        <v>97.523550248263689</v>
      </c>
      <c r="L216" s="21"/>
      <c r="M216" s="21"/>
    </row>
    <row r="217" spans="1:13" ht="45" x14ac:dyDescent="0.2">
      <c r="A217" s="15" t="s">
        <v>73</v>
      </c>
      <c r="B217" s="18" t="s">
        <v>22</v>
      </c>
      <c r="C217" s="18" t="s">
        <v>16</v>
      </c>
      <c r="D217" s="18" t="s">
        <v>1</v>
      </c>
      <c r="E217" s="18" t="s">
        <v>53</v>
      </c>
      <c r="F217" s="18"/>
      <c r="G217" s="18"/>
      <c r="H217" s="18"/>
      <c r="I217" s="25">
        <f t="shared" si="95"/>
        <v>6464.9</v>
      </c>
      <c r="J217" s="25">
        <f t="shared" si="95"/>
        <v>6304.7999999999993</v>
      </c>
      <c r="K217" s="25">
        <f t="shared" si="88"/>
        <v>97.523550248263689</v>
      </c>
      <c r="L217" s="21"/>
      <c r="M217" s="21"/>
    </row>
    <row r="218" spans="1:13" ht="60" x14ac:dyDescent="0.2">
      <c r="A218" s="15" t="s">
        <v>109</v>
      </c>
      <c r="B218" s="18" t="s">
        <v>22</v>
      </c>
      <c r="C218" s="18" t="s">
        <v>16</v>
      </c>
      <c r="D218" s="18" t="s">
        <v>1</v>
      </c>
      <c r="E218" s="18" t="s">
        <v>51</v>
      </c>
      <c r="F218" s="18"/>
      <c r="G218" s="18"/>
      <c r="H218" s="18"/>
      <c r="I218" s="25">
        <f t="shared" ref="I218:J218" si="96">I219+I220+I221</f>
        <v>6464.9</v>
      </c>
      <c r="J218" s="25">
        <f t="shared" si="96"/>
        <v>6304.7999999999993</v>
      </c>
      <c r="K218" s="25">
        <f t="shared" si="88"/>
        <v>97.523550248263689</v>
      </c>
      <c r="L218" s="21"/>
      <c r="M218" s="21"/>
    </row>
    <row r="219" spans="1:13" ht="135" x14ac:dyDescent="0.2">
      <c r="A219" s="19" t="s">
        <v>191</v>
      </c>
      <c r="B219" s="18" t="s">
        <v>22</v>
      </c>
      <c r="C219" s="18" t="s">
        <v>16</v>
      </c>
      <c r="D219" s="18" t="s">
        <v>1</v>
      </c>
      <c r="E219" s="18" t="s">
        <v>51</v>
      </c>
      <c r="F219" s="18" t="s">
        <v>192</v>
      </c>
      <c r="G219" s="18" t="s">
        <v>21</v>
      </c>
      <c r="H219" s="18" t="s">
        <v>1</v>
      </c>
      <c r="I219" s="41">
        <v>4017</v>
      </c>
      <c r="J219" s="41">
        <v>4012.2</v>
      </c>
      <c r="K219" s="25">
        <f t="shared" si="88"/>
        <v>99.88050784167288</v>
      </c>
      <c r="L219" s="21"/>
      <c r="M219" s="21"/>
    </row>
    <row r="220" spans="1:13" ht="45" x14ac:dyDescent="0.2">
      <c r="A220" s="19" t="s">
        <v>320</v>
      </c>
      <c r="B220" s="18" t="s">
        <v>22</v>
      </c>
      <c r="C220" s="18" t="s">
        <v>16</v>
      </c>
      <c r="D220" s="18" t="s">
        <v>1</v>
      </c>
      <c r="E220" s="18" t="s">
        <v>51</v>
      </c>
      <c r="F220" s="18" t="s">
        <v>4</v>
      </c>
      <c r="G220" s="18" t="s">
        <v>21</v>
      </c>
      <c r="H220" s="18" t="s">
        <v>1</v>
      </c>
      <c r="I220" s="41">
        <v>2445.4</v>
      </c>
      <c r="J220" s="41">
        <v>2290.1999999999998</v>
      </c>
      <c r="K220" s="25">
        <f t="shared" si="88"/>
        <v>93.653390038439511</v>
      </c>
      <c r="L220" s="21"/>
      <c r="M220" s="21"/>
    </row>
    <row r="221" spans="1:13" ht="30" x14ac:dyDescent="0.2">
      <c r="A221" s="19" t="s">
        <v>321</v>
      </c>
      <c r="B221" s="18" t="s">
        <v>22</v>
      </c>
      <c r="C221" s="18" t="s">
        <v>16</v>
      </c>
      <c r="D221" s="18" t="s">
        <v>1</v>
      </c>
      <c r="E221" s="18" t="s">
        <v>51</v>
      </c>
      <c r="F221" s="18" t="s">
        <v>190</v>
      </c>
      <c r="G221" s="18" t="s">
        <v>21</v>
      </c>
      <c r="H221" s="18" t="s">
        <v>1</v>
      </c>
      <c r="I221" s="41">
        <v>2.5</v>
      </c>
      <c r="J221" s="41">
        <v>2.4</v>
      </c>
      <c r="K221" s="25">
        <f t="shared" si="88"/>
        <v>96</v>
      </c>
      <c r="L221" s="21"/>
      <c r="M221" s="21"/>
    </row>
    <row r="222" spans="1:13" ht="60" x14ac:dyDescent="0.2">
      <c r="A222" s="19" t="s">
        <v>377</v>
      </c>
      <c r="B222" s="18" t="s">
        <v>22</v>
      </c>
      <c r="C222" s="18" t="s">
        <v>17</v>
      </c>
      <c r="D222" s="18" t="s">
        <v>48</v>
      </c>
      <c r="E222" s="18" t="s">
        <v>53</v>
      </c>
      <c r="F222" s="18"/>
      <c r="G222" s="18"/>
      <c r="H222" s="18"/>
      <c r="I222" s="25">
        <f t="shared" ref="I222:J224" si="97">I223</f>
        <v>504.5</v>
      </c>
      <c r="J222" s="25">
        <f t="shared" si="97"/>
        <v>489.1</v>
      </c>
      <c r="K222" s="25">
        <f t="shared" si="88"/>
        <v>96.947472745292373</v>
      </c>
      <c r="L222" s="21"/>
      <c r="M222" s="21"/>
    </row>
    <row r="223" spans="1:13" ht="90" customHeight="1" x14ac:dyDescent="0.2">
      <c r="A223" s="19" t="s">
        <v>378</v>
      </c>
      <c r="B223" s="18" t="s">
        <v>22</v>
      </c>
      <c r="C223" s="18" t="s">
        <v>17</v>
      </c>
      <c r="D223" s="18" t="s">
        <v>5</v>
      </c>
      <c r="E223" s="18" t="s">
        <v>53</v>
      </c>
      <c r="F223" s="18"/>
      <c r="G223" s="18"/>
      <c r="H223" s="18"/>
      <c r="I223" s="25">
        <f t="shared" si="97"/>
        <v>504.5</v>
      </c>
      <c r="J223" s="25">
        <f t="shared" si="97"/>
        <v>489.1</v>
      </c>
      <c r="K223" s="25">
        <f t="shared" si="88"/>
        <v>96.947472745292373</v>
      </c>
      <c r="L223" s="21"/>
      <c r="M223" s="21"/>
    </row>
    <row r="224" spans="1:13" ht="74.25" customHeight="1" x14ac:dyDescent="0.2">
      <c r="A224" s="19" t="s">
        <v>379</v>
      </c>
      <c r="B224" s="18" t="s">
        <v>22</v>
      </c>
      <c r="C224" s="18" t="s">
        <v>17</v>
      </c>
      <c r="D224" s="18" t="s">
        <v>5</v>
      </c>
      <c r="E224" s="18" t="s">
        <v>380</v>
      </c>
      <c r="F224" s="18"/>
      <c r="G224" s="18"/>
      <c r="H224" s="18"/>
      <c r="I224" s="25">
        <f t="shared" si="97"/>
        <v>504.5</v>
      </c>
      <c r="J224" s="25">
        <f t="shared" si="97"/>
        <v>489.1</v>
      </c>
      <c r="K224" s="25">
        <f t="shared" si="88"/>
        <v>96.947472745292373</v>
      </c>
      <c r="L224" s="21"/>
      <c r="M224" s="21"/>
    </row>
    <row r="225" spans="1:13" ht="45" x14ac:dyDescent="0.2">
      <c r="A225" s="19" t="s">
        <v>320</v>
      </c>
      <c r="B225" s="18" t="s">
        <v>22</v>
      </c>
      <c r="C225" s="18" t="s">
        <v>17</v>
      </c>
      <c r="D225" s="18" t="s">
        <v>5</v>
      </c>
      <c r="E225" s="18" t="s">
        <v>380</v>
      </c>
      <c r="F225" s="18" t="s">
        <v>4</v>
      </c>
      <c r="G225" s="18" t="s">
        <v>21</v>
      </c>
      <c r="H225" s="18" t="s">
        <v>1</v>
      </c>
      <c r="I225" s="41">
        <v>504.5</v>
      </c>
      <c r="J225" s="41">
        <v>489.1</v>
      </c>
      <c r="K225" s="25">
        <f t="shared" si="88"/>
        <v>96.947472745292373</v>
      </c>
      <c r="L225" s="21"/>
      <c r="M225" s="21"/>
    </row>
    <row r="226" spans="1:13" ht="78.75" x14ac:dyDescent="0.2">
      <c r="A226" s="12" t="s">
        <v>35</v>
      </c>
      <c r="B226" s="13" t="s">
        <v>19</v>
      </c>
      <c r="C226" s="13" t="s">
        <v>2</v>
      </c>
      <c r="D226" s="13" t="s">
        <v>48</v>
      </c>
      <c r="E226" s="13" t="s">
        <v>53</v>
      </c>
      <c r="F226" s="13"/>
      <c r="G226" s="13"/>
      <c r="H226" s="13"/>
      <c r="I226" s="24">
        <f t="shared" ref="I226:J226" si="98">I227+I237+I241+I248</f>
        <v>22866.7</v>
      </c>
      <c r="J226" s="24">
        <f t="shared" si="98"/>
        <v>19345.2</v>
      </c>
      <c r="K226" s="24">
        <f t="shared" si="88"/>
        <v>84.599876676564605</v>
      </c>
      <c r="L226" s="21"/>
      <c r="M226" s="21"/>
    </row>
    <row r="227" spans="1:13" ht="57" customHeight="1" x14ac:dyDescent="0.2">
      <c r="A227" s="15" t="s">
        <v>79</v>
      </c>
      <c r="B227" s="18" t="s">
        <v>19</v>
      </c>
      <c r="C227" s="18" t="s">
        <v>3</v>
      </c>
      <c r="D227" s="18" t="s">
        <v>48</v>
      </c>
      <c r="E227" s="18" t="s">
        <v>53</v>
      </c>
      <c r="F227" s="18"/>
      <c r="G227" s="18"/>
      <c r="H227" s="18"/>
      <c r="I227" s="25">
        <f t="shared" ref="I227:J227" si="99">I228+I234</f>
        <v>8192.9</v>
      </c>
      <c r="J227" s="25">
        <f t="shared" si="99"/>
        <v>4723.6000000000004</v>
      </c>
      <c r="K227" s="25">
        <f t="shared" si="88"/>
        <v>57.654798667138628</v>
      </c>
      <c r="L227" s="21"/>
      <c r="M227" s="21"/>
    </row>
    <row r="228" spans="1:13" ht="64.5" customHeight="1" x14ac:dyDescent="0.2">
      <c r="A228" s="15" t="s">
        <v>116</v>
      </c>
      <c r="B228" s="18" t="s">
        <v>19</v>
      </c>
      <c r="C228" s="18" t="s">
        <v>3</v>
      </c>
      <c r="D228" s="18" t="s">
        <v>1</v>
      </c>
      <c r="E228" s="18" t="s">
        <v>53</v>
      </c>
      <c r="F228" s="18"/>
      <c r="G228" s="18"/>
      <c r="H228" s="18"/>
      <c r="I228" s="25">
        <f t="shared" ref="I228:J228" si="100">I229+I231</f>
        <v>6486.9</v>
      </c>
      <c r="J228" s="25">
        <f t="shared" si="100"/>
        <v>3036.1</v>
      </c>
      <c r="K228" s="25">
        <f t="shared" si="88"/>
        <v>46.803557939847998</v>
      </c>
      <c r="L228" s="21"/>
      <c r="M228" s="21"/>
    </row>
    <row r="229" spans="1:13" ht="30" x14ac:dyDescent="0.2">
      <c r="A229" s="17" t="s">
        <v>333</v>
      </c>
      <c r="B229" s="18" t="s">
        <v>19</v>
      </c>
      <c r="C229" s="18" t="s">
        <v>3</v>
      </c>
      <c r="D229" s="18" t="s">
        <v>1</v>
      </c>
      <c r="E229" s="18" t="s">
        <v>241</v>
      </c>
      <c r="F229" s="18"/>
      <c r="G229" s="18"/>
      <c r="H229" s="18"/>
      <c r="I229" s="25">
        <f t="shared" ref="I229:J229" si="101">SUM(I230:I230)</f>
        <v>821</v>
      </c>
      <c r="J229" s="25">
        <f t="shared" si="101"/>
        <v>80</v>
      </c>
      <c r="K229" s="25">
        <f t="shared" si="88"/>
        <v>9.7442143727161987</v>
      </c>
      <c r="L229" s="21"/>
      <c r="M229" s="21"/>
    </row>
    <row r="230" spans="1:13" ht="75" x14ac:dyDescent="0.2">
      <c r="A230" s="19" t="s">
        <v>189</v>
      </c>
      <c r="B230" s="18" t="s">
        <v>19</v>
      </c>
      <c r="C230" s="18" t="s">
        <v>3</v>
      </c>
      <c r="D230" s="18" t="s">
        <v>1</v>
      </c>
      <c r="E230" s="18" t="s">
        <v>241</v>
      </c>
      <c r="F230" s="18" t="s">
        <v>188</v>
      </c>
      <c r="G230" s="18" t="s">
        <v>23</v>
      </c>
      <c r="H230" s="18" t="s">
        <v>5</v>
      </c>
      <c r="I230" s="41">
        <v>821</v>
      </c>
      <c r="J230" s="41">
        <v>80</v>
      </c>
      <c r="K230" s="25">
        <f t="shared" si="88"/>
        <v>9.7442143727161987</v>
      </c>
      <c r="L230" s="21"/>
      <c r="M230" s="21"/>
    </row>
    <row r="231" spans="1:13" ht="48" customHeight="1" x14ac:dyDescent="0.2">
      <c r="A231" s="19" t="s">
        <v>392</v>
      </c>
      <c r="B231" s="18" t="s">
        <v>19</v>
      </c>
      <c r="C231" s="18" t="s">
        <v>3</v>
      </c>
      <c r="D231" s="18" t="s">
        <v>1</v>
      </c>
      <c r="E231" s="18" t="s">
        <v>53</v>
      </c>
      <c r="F231" s="18"/>
      <c r="G231" s="18"/>
      <c r="H231" s="18"/>
      <c r="I231" s="25">
        <f t="shared" ref="I231:J232" si="102">I232</f>
        <v>5665.9</v>
      </c>
      <c r="J231" s="25">
        <f t="shared" si="102"/>
        <v>2956.1</v>
      </c>
      <c r="K231" s="25">
        <f t="shared" si="88"/>
        <v>52.173529359854577</v>
      </c>
      <c r="L231" s="21"/>
      <c r="M231" s="21"/>
    </row>
    <row r="232" spans="1:13" ht="90" x14ac:dyDescent="0.2">
      <c r="A232" s="19" t="s">
        <v>393</v>
      </c>
      <c r="B232" s="18" t="s">
        <v>19</v>
      </c>
      <c r="C232" s="18" t="s">
        <v>3</v>
      </c>
      <c r="D232" s="18" t="s">
        <v>1</v>
      </c>
      <c r="E232" s="18" t="s">
        <v>394</v>
      </c>
      <c r="F232" s="18"/>
      <c r="G232" s="18"/>
      <c r="H232" s="18"/>
      <c r="I232" s="25">
        <f t="shared" si="102"/>
        <v>5665.9</v>
      </c>
      <c r="J232" s="25">
        <f t="shared" si="102"/>
        <v>2956.1</v>
      </c>
      <c r="K232" s="25">
        <f t="shared" si="88"/>
        <v>52.173529359854577</v>
      </c>
      <c r="L232" s="21"/>
      <c r="M232" s="21"/>
    </row>
    <row r="233" spans="1:13" ht="75" x14ac:dyDescent="0.2">
      <c r="A233" s="19" t="s">
        <v>189</v>
      </c>
      <c r="B233" s="18" t="s">
        <v>19</v>
      </c>
      <c r="C233" s="18" t="s">
        <v>3</v>
      </c>
      <c r="D233" s="18" t="s">
        <v>1</v>
      </c>
      <c r="E233" s="18" t="s">
        <v>394</v>
      </c>
      <c r="F233" s="18" t="s">
        <v>188</v>
      </c>
      <c r="G233" s="18" t="s">
        <v>23</v>
      </c>
      <c r="H233" s="18" t="s">
        <v>5</v>
      </c>
      <c r="I233" s="41">
        <v>5665.9</v>
      </c>
      <c r="J233" s="41">
        <v>2956.1</v>
      </c>
      <c r="K233" s="25">
        <f t="shared" si="88"/>
        <v>52.173529359854577</v>
      </c>
      <c r="L233" s="21"/>
      <c r="M233" s="21"/>
    </row>
    <row r="234" spans="1:13" ht="30" x14ac:dyDescent="0.2">
      <c r="A234" s="15" t="s">
        <v>444</v>
      </c>
      <c r="B234" s="18" t="s">
        <v>19</v>
      </c>
      <c r="C234" s="18" t="s">
        <v>3</v>
      </c>
      <c r="D234" s="18" t="s">
        <v>5</v>
      </c>
      <c r="E234" s="18" t="s">
        <v>53</v>
      </c>
      <c r="F234" s="18"/>
      <c r="G234" s="18"/>
      <c r="H234" s="18"/>
      <c r="I234" s="25">
        <f t="shared" ref="I234:J234" si="103">I236</f>
        <v>1706</v>
      </c>
      <c r="J234" s="25">
        <f t="shared" si="103"/>
        <v>1687.5</v>
      </c>
      <c r="K234" s="25">
        <f t="shared" si="88"/>
        <v>98.91559202813599</v>
      </c>
      <c r="L234" s="21"/>
      <c r="M234" s="21"/>
    </row>
    <row r="235" spans="1:13" ht="30" x14ac:dyDescent="0.2">
      <c r="A235" s="15" t="s">
        <v>327</v>
      </c>
      <c r="B235" s="18" t="s">
        <v>19</v>
      </c>
      <c r="C235" s="18" t="s">
        <v>3</v>
      </c>
      <c r="D235" s="18" t="s">
        <v>5</v>
      </c>
      <c r="E235" s="18" t="s">
        <v>86</v>
      </c>
      <c r="F235" s="18"/>
      <c r="G235" s="18"/>
      <c r="H235" s="18"/>
      <c r="I235" s="25">
        <f t="shared" ref="I235:J235" si="104">I236</f>
        <v>1706</v>
      </c>
      <c r="J235" s="25">
        <f t="shared" si="104"/>
        <v>1687.5</v>
      </c>
      <c r="K235" s="25">
        <f t="shared" si="88"/>
        <v>98.91559202813599</v>
      </c>
      <c r="L235" s="21"/>
      <c r="M235" s="21"/>
    </row>
    <row r="236" spans="1:13" ht="45" x14ac:dyDescent="0.2">
      <c r="A236" s="19" t="s">
        <v>320</v>
      </c>
      <c r="B236" s="18" t="s">
        <v>19</v>
      </c>
      <c r="C236" s="18" t="s">
        <v>3</v>
      </c>
      <c r="D236" s="18" t="s">
        <v>5</v>
      </c>
      <c r="E236" s="18" t="s">
        <v>86</v>
      </c>
      <c r="F236" s="18" t="s">
        <v>4</v>
      </c>
      <c r="G236" s="18" t="s">
        <v>23</v>
      </c>
      <c r="H236" s="18" t="s">
        <v>5</v>
      </c>
      <c r="I236" s="41">
        <v>1706</v>
      </c>
      <c r="J236" s="41">
        <v>1687.5</v>
      </c>
      <c r="K236" s="25">
        <f t="shared" si="88"/>
        <v>98.91559202813599</v>
      </c>
      <c r="L236" s="21"/>
      <c r="M236" s="21"/>
    </row>
    <row r="237" spans="1:13" ht="33" customHeight="1" x14ac:dyDescent="0.2">
      <c r="A237" s="1" t="s">
        <v>80</v>
      </c>
      <c r="B237" s="18" t="s">
        <v>19</v>
      </c>
      <c r="C237" s="18" t="s">
        <v>6</v>
      </c>
      <c r="D237" s="18" t="s">
        <v>48</v>
      </c>
      <c r="E237" s="18" t="s">
        <v>53</v>
      </c>
      <c r="F237" s="2"/>
      <c r="G237" s="2"/>
      <c r="H237" s="2"/>
      <c r="I237" s="25">
        <f t="shared" ref="I237:J239" si="105">I238</f>
        <v>11242.6</v>
      </c>
      <c r="J237" s="25">
        <f t="shared" si="105"/>
        <v>11242.6</v>
      </c>
      <c r="K237" s="25">
        <f t="shared" si="88"/>
        <v>100</v>
      </c>
      <c r="L237" s="21"/>
      <c r="M237" s="21"/>
    </row>
    <row r="238" spans="1:13" ht="30" x14ac:dyDescent="0.2">
      <c r="A238" s="1" t="s">
        <v>445</v>
      </c>
      <c r="B238" s="18" t="s">
        <v>19</v>
      </c>
      <c r="C238" s="18" t="s">
        <v>6</v>
      </c>
      <c r="D238" s="18" t="s">
        <v>1</v>
      </c>
      <c r="E238" s="18" t="s">
        <v>53</v>
      </c>
      <c r="F238" s="2"/>
      <c r="G238" s="2"/>
      <c r="H238" s="2"/>
      <c r="I238" s="25">
        <f t="shared" si="105"/>
        <v>11242.6</v>
      </c>
      <c r="J238" s="25">
        <f t="shared" si="105"/>
        <v>11242.6</v>
      </c>
      <c r="K238" s="25">
        <f t="shared" si="88"/>
        <v>100</v>
      </c>
      <c r="L238" s="21"/>
      <c r="M238" s="21"/>
    </row>
    <row r="239" spans="1:13" ht="135" x14ac:dyDescent="0.2">
      <c r="A239" s="15" t="s">
        <v>263</v>
      </c>
      <c r="B239" s="18" t="s">
        <v>19</v>
      </c>
      <c r="C239" s="18" t="s">
        <v>6</v>
      </c>
      <c r="D239" s="18" t="s">
        <v>1</v>
      </c>
      <c r="E239" s="14" t="s">
        <v>236</v>
      </c>
      <c r="F239" s="18"/>
      <c r="G239" s="18"/>
      <c r="H239" s="18"/>
      <c r="I239" s="25">
        <f t="shared" si="105"/>
        <v>11242.6</v>
      </c>
      <c r="J239" s="25">
        <f t="shared" si="105"/>
        <v>11242.6</v>
      </c>
      <c r="K239" s="25">
        <f t="shared" si="88"/>
        <v>100</v>
      </c>
      <c r="L239" s="21"/>
      <c r="M239" s="21"/>
    </row>
    <row r="240" spans="1:13" ht="30" x14ac:dyDescent="0.2">
      <c r="A240" s="19" t="s">
        <v>322</v>
      </c>
      <c r="B240" s="18" t="s">
        <v>19</v>
      </c>
      <c r="C240" s="18" t="s">
        <v>6</v>
      </c>
      <c r="D240" s="18" t="s">
        <v>1</v>
      </c>
      <c r="E240" s="14" t="s">
        <v>236</v>
      </c>
      <c r="F240" s="18" t="s">
        <v>187</v>
      </c>
      <c r="G240" s="18" t="s">
        <v>18</v>
      </c>
      <c r="H240" s="18" t="s">
        <v>19</v>
      </c>
      <c r="I240" s="41">
        <v>11242.6</v>
      </c>
      <c r="J240" s="41">
        <v>11242.6</v>
      </c>
      <c r="K240" s="25">
        <f t="shared" si="88"/>
        <v>100</v>
      </c>
      <c r="L240" s="21"/>
      <c r="M240" s="21"/>
    </row>
    <row r="241" spans="1:13" ht="45" x14ac:dyDescent="0.2">
      <c r="A241" s="15" t="s">
        <v>289</v>
      </c>
      <c r="B241" s="18" t="s">
        <v>19</v>
      </c>
      <c r="C241" s="18" t="s">
        <v>7</v>
      </c>
      <c r="D241" s="18" t="s">
        <v>48</v>
      </c>
      <c r="E241" s="18" t="s">
        <v>53</v>
      </c>
      <c r="F241" s="18"/>
      <c r="G241" s="18"/>
      <c r="H241" s="18"/>
      <c r="I241" s="25">
        <f t="shared" ref="I241:J241" si="106">I243+I245</f>
        <v>2300.4</v>
      </c>
      <c r="J241" s="25">
        <f t="shared" si="106"/>
        <v>2300.4</v>
      </c>
      <c r="K241" s="25">
        <f t="shared" si="88"/>
        <v>100</v>
      </c>
      <c r="L241" s="21"/>
      <c r="M241" s="21"/>
    </row>
    <row r="242" spans="1:13" ht="30" x14ac:dyDescent="0.2">
      <c r="A242" s="15" t="s">
        <v>290</v>
      </c>
      <c r="B242" s="18" t="s">
        <v>19</v>
      </c>
      <c r="C242" s="18" t="s">
        <v>7</v>
      </c>
      <c r="D242" s="18" t="s">
        <v>1</v>
      </c>
      <c r="E242" s="18" t="s">
        <v>53</v>
      </c>
      <c r="F242" s="18"/>
      <c r="G242" s="18"/>
      <c r="H242" s="18"/>
      <c r="I242" s="25">
        <f t="shared" ref="I242:J243" si="107">I243</f>
        <v>1461.3</v>
      </c>
      <c r="J242" s="25">
        <f t="shared" si="107"/>
        <v>1461.3</v>
      </c>
      <c r="K242" s="25">
        <f t="shared" si="88"/>
        <v>100</v>
      </c>
      <c r="L242" s="21"/>
      <c r="M242" s="21"/>
    </row>
    <row r="243" spans="1:13" x14ac:dyDescent="0.2">
      <c r="A243" s="15" t="s">
        <v>326</v>
      </c>
      <c r="B243" s="18" t="s">
        <v>19</v>
      </c>
      <c r="C243" s="18" t="s">
        <v>7</v>
      </c>
      <c r="D243" s="18" t="s">
        <v>1</v>
      </c>
      <c r="E243" s="14">
        <v>20520</v>
      </c>
      <c r="F243" s="18"/>
      <c r="G243" s="18"/>
      <c r="H243" s="18"/>
      <c r="I243" s="25">
        <f t="shared" si="107"/>
        <v>1461.3</v>
      </c>
      <c r="J243" s="25">
        <f t="shared" si="107"/>
        <v>1461.3</v>
      </c>
      <c r="K243" s="25">
        <f t="shared" si="88"/>
        <v>100</v>
      </c>
      <c r="L243" s="21"/>
      <c r="M243" s="21"/>
    </row>
    <row r="244" spans="1:13" ht="45" x14ac:dyDescent="0.2">
      <c r="A244" s="19" t="s">
        <v>320</v>
      </c>
      <c r="B244" s="18" t="s">
        <v>19</v>
      </c>
      <c r="C244" s="18" t="s">
        <v>7</v>
      </c>
      <c r="D244" s="18" t="s">
        <v>1</v>
      </c>
      <c r="E244" s="18" t="s">
        <v>291</v>
      </c>
      <c r="F244" s="18" t="s">
        <v>4</v>
      </c>
      <c r="G244" s="18" t="s">
        <v>23</v>
      </c>
      <c r="H244" s="18" t="s">
        <v>1</v>
      </c>
      <c r="I244" s="41">
        <v>1461.3</v>
      </c>
      <c r="J244" s="41">
        <v>1461.3</v>
      </c>
      <c r="K244" s="25">
        <f t="shared" si="88"/>
        <v>100</v>
      </c>
      <c r="L244" s="21"/>
      <c r="M244" s="21"/>
    </row>
    <row r="245" spans="1:13" ht="45" x14ac:dyDescent="0.2">
      <c r="A245" s="19" t="s">
        <v>402</v>
      </c>
      <c r="B245" s="18" t="s">
        <v>19</v>
      </c>
      <c r="C245" s="18" t="s">
        <v>7</v>
      </c>
      <c r="D245" s="18" t="s">
        <v>22</v>
      </c>
      <c r="E245" s="18" t="s">
        <v>53</v>
      </c>
      <c r="F245" s="18"/>
      <c r="G245" s="18"/>
      <c r="H245" s="18"/>
      <c r="I245" s="25">
        <f t="shared" ref="I245:J246" si="108">I246</f>
        <v>839.1</v>
      </c>
      <c r="J245" s="25">
        <f t="shared" si="108"/>
        <v>839.1</v>
      </c>
      <c r="K245" s="25">
        <f t="shared" si="88"/>
        <v>100</v>
      </c>
      <c r="L245" s="21"/>
      <c r="M245" s="21"/>
    </row>
    <row r="246" spans="1:13" ht="45" x14ac:dyDescent="0.2">
      <c r="A246" s="19" t="s">
        <v>403</v>
      </c>
      <c r="B246" s="18" t="s">
        <v>19</v>
      </c>
      <c r="C246" s="18" t="s">
        <v>7</v>
      </c>
      <c r="D246" s="18" t="s">
        <v>22</v>
      </c>
      <c r="E246" s="18" t="s">
        <v>404</v>
      </c>
      <c r="F246" s="18"/>
      <c r="G246" s="18"/>
      <c r="H246" s="18"/>
      <c r="I246" s="25">
        <f t="shared" si="108"/>
        <v>839.1</v>
      </c>
      <c r="J246" s="25">
        <f t="shared" si="108"/>
        <v>839.1</v>
      </c>
      <c r="K246" s="25">
        <f t="shared" si="88"/>
        <v>100</v>
      </c>
      <c r="L246" s="21"/>
      <c r="M246" s="21"/>
    </row>
    <row r="247" spans="1:13" ht="45" x14ac:dyDescent="0.2">
      <c r="A247" s="19" t="s">
        <v>320</v>
      </c>
      <c r="B247" s="18" t="s">
        <v>19</v>
      </c>
      <c r="C247" s="18" t="s">
        <v>7</v>
      </c>
      <c r="D247" s="18" t="s">
        <v>22</v>
      </c>
      <c r="E247" s="18" t="s">
        <v>404</v>
      </c>
      <c r="F247" s="18" t="s">
        <v>4</v>
      </c>
      <c r="G247" s="18" t="s">
        <v>23</v>
      </c>
      <c r="H247" s="18" t="s">
        <v>1</v>
      </c>
      <c r="I247" s="41">
        <v>839.1</v>
      </c>
      <c r="J247" s="41">
        <v>839.1</v>
      </c>
      <c r="K247" s="25">
        <f t="shared" si="88"/>
        <v>100</v>
      </c>
      <c r="L247" s="21"/>
      <c r="M247" s="21"/>
    </row>
    <row r="248" spans="1:13" ht="60" x14ac:dyDescent="0.2">
      <c r="A248" s="19" t="s">
        <v>422</v>
      </c>
      <c r="B248" s="18" t="s">
        <v>19</v>
      </c>
      <c r="C248" s="18" t="s">
        <v>15</v>
      </c>
      <c r="D248" s="18" t="s">
        <v>48</v>
      </c>
      <c r="E248" s="18" t="s">
        <v>53</v>
      </c>
      <c r="F248" s="18"/>
      <c r="G248" s="18"/>
      <c r="H248" s="18"/>
      <c r="I248" s="25">
        <f t="shared" ref="I248:J248" si="109">I249+I252</f>
        <v>1130.8</v>
      </c>
      <c r="J248" s="25">
        <f t="shared" si="109"/>
        <v>1078.5999999999999</v>
      </c>
      <c r="K248" s="25">
        <f t="shared" si="88"/>
        <v>95.383799080297123</v>
      </c>
      <c r="L248" s="21"/>
      <c r="M248" s="21"/>
    </row>
    <row r="249" spans="1:13" ht="75" x14ac:dyDescent="0.2">
      <c r="A249" s="19" t="s">
        <v>420</v>
      </c>
      <c r="B249" s="18" t="s">
        <v>19</v>
      </c>
      <c r="C249" s="18" t="s">
        <v>15</v>
      </c>
      <c r="D249" s="18" t="s">
        <v>1</v>
      </c>
      <c r="E249" s="18" t="s">
        <v>53</v>
      </c>
      <c r="F249" s="18"/>
      <c r="G249" s="18"/>
      <c r="H249" s="18"/>
      <c r="I249" s="25">
        <f t="shared" ref="I249:J250" si="110">I250</f>
        <v>223.5</v>
      </c>
      <c r="J249" s="25">
        <f t="shared" si="110"/>
        <v>172.2</v>
      </c>
      <c r="K249" s="25">
        <f t="shared" si="88"/>
        <v>77.046979865771803</v>
      </c>
      <c r="L249" s="21"/>
      <c r="M249" s="21"/>
    </row>
    <row r="250" spans="1:13" ht="45" x14ac:dyDescent="0.2">
      <c r="A250" s="19" t="s">
        <v>400</v>
      </c>
      <c r="B250" s="18" t="s">
        <v>19</v>
      </c>
      <c r="C250" s="18" t="s">
        <v>15</v>
      </c>
      <c r="D250" s="18" t="s">
        <v>1</v>
      </c>
      <c r="E250" s="18" t="s">
        <v>424</v>
      </c>
      <c r="F250" s="18"/>
      <c r="G250" s="18"/>
      <c r="H250" s="18"/>
      <c r="I250" s="25">
        <f t="shared" si="110"/>
        <v>223.5</v>
      </c>
      <c r="J250" s="25">
        <f t="shared" si="110"/>
        <v>172.2</v>
      </c>
      <c r="K250" s="25">
        <f t="shared" si="88"/>
        <v>77.046979865771803</v>
      </c>
      <c r="L250" s="21"/>
      <c r="M250" s="21"/>
    </row>
    <row r="251" spans="1:13" ht="45" x14ac:dyDescent="0.2">
      <c r="A251" s="19" t="s">
        <v>320</v>
      </c>
      <c r="B251" s="18" t="s">
        <v>19</v>
      </c>
      <c r="C251" s="18" t="s">
        <v>15</v>
      </c>
      <c r="D251" s="18" t="s">
        <v>1</v>
      </c>
      <c r="E251" s="18" t="s">
        <v>424</v>
      </c>
      <c r="F251" s="18" t="s">
        <v>4</v>
      </c>
      <c r="G251" s="18" t="s">
        <v>23</v>
      </c>
      <c r="H251" s="18" t="s">
        <v>1</v>
      </c>
      <c r="I251" s="41">
        <v>223.5</v>
      </c>
      <c r="J251" s="41">
        <v>172.2</v>
      </c>
      <c r="K251" s="25">
        <f t="shared" si="88"/>
        <v>77.046979865771803</v>
      </c>
      <c r="L251" s="21"/>
      <c r="M251" s="21"/>
    </row>
    <row r="252" spans="1:13" ht="135" x14ac:dyDescent="0.2">
      <c r="A252" s="19" t="s">
        <v>401</v>
      </c>
      <c r="B252" s="18" t="s">
        <v>19</v>
      </c>
      <c r="C252" s="18" t="s">
        <v>15</v>
      </c>
      <c r="D252" s="18" t="s">
        <v>5</v>
      </c>
      <c r="E252" s="18" t="s">
        <v>53</v>
      </c>
      <c r="F252" s="18"/>
      <c r="G252" s="18"/>
      <c r="H252" s="18"/>
      <c r="I252" s="25">
        <f t="shared" ref="I252:J253" si="111">I253</f>
        <v>907.3</v>
      </c>
      <c r="J252" s="25">
        <f t="shared" si="111"/>
        <v>906.4</v>
      </c>
      <c r="K252" s="25">
        <f t="shared" si="88"/>
        <v>99.900804585032517</v>
      </c>
      <c r="L252" s="21"/>
      <c r="M252" s="21"/>
    </row>
    <row r="253" spans="1:13" ht="124.5" customHeight="1" x14ac:dyDescent="0.2">
      <c r="A253" s="19" t="s">
        <v>211</v>
      </c>
      <c r="B253" s="18" t="s">
        <v>19</v>
      </c>
      <c r="C253" s="18" t="s">
        <v>15</v>
      </c>
      <c r="D253" s="18" t="s">
        <v>5</v>
      </c>
      <c r="E253" s="18" t="s">
        <v>214</v>
      </c>
      <c r="F253" s="18"/>
      <c r="G253" s="18"/>
      <c r="H253" s="18"/>
      <c r="I253" s="25">
        <f t="shared" si="111"/>
        <v>907.3</v>
      </c>
      <c r="J253" s="25">
        <f t="shared" si="111"/>
        <v>906.4</v>
      </c>
      <c r="K253" s="25">
        <f t="shared" si="88"/>
        <v>99.900804585032517</v>
      </c>
      <c r="L253" s="21"/>
      <c r="M253" s="21"/>
    </row>
    <row r="254" spans="1:13" ht="45" x14ac:dyDescent="0.2">
      <c r="A254" s="19" t="s">
        <v>320</v>
      </c>
      <c r="B254" s="18" t="s">
        <v>19</v>
      </c>
      <c r="C254" s="18" t="s">
        <v>15</v>
      </c>
      <c r="D254" s="18" t="s">
        <v>5</v>
      </c>
      <c r="E254" s="18" t="s">
        <v>214</v>
      </c>
      <c r="F254" s="18" t="s">
        <v>4</v>
      </c>
      <c r="G254" s="18" t="s">
        <v>23</v>
      </c>
      <c r="H254" s="18" t="s">
        <v>1</v>
      </c>
      <c r="I254" s="41">
        <v>907.3</v>
      </c>
      <c r="J254" s="41">
        <v>906.4</v>
      </c>
      <c r="K254" s="25">
        <f t="shared" si="88"/>
        <v>99.900804585032517</v>
      </c>
      <c r="L254" s="21"/>
      <c r="M254" s="21"/>
    </row>
    <row r="255" spans="1:13" ht="78.75" x14ac:dyDescent="0.2">
      <c r="A255" s="4" t="s">
        <v>242</v>
      </c>
      <c r="B255" s="13" t="s">
        <v>23</v>
      </c>
      <c r="C255" s="13" t="s">
        <v>3</v>
      </c>
      <c r="D255" s="13" t="s">
        <v>1</v>
      </c>
      <c r="E255" s="13" t="s">
        <v>53</v>
      </c>
      <c r="F255" s="13"/>
      <c r="G255" s="13"/>
      <c r="H255" s="13"/>
      <c r="I255" s="24">
        <f t="shared" ref="I255:J255" si="112">I256+I264</f>
        <v>1307</v>
      </c>
      <c r="J255" s="24">
        <f t="shared" si="112"/>
        <v>1305</v>
      </c>
      <c r="K255" s="24">
        <f t="shared" si="88"/>
        <v>99.846977811782708</v>
      </c>
      <c r="L255" s="21"/>
      <c r="M255" s="21"/>
    </row>
    <row r="256" spans="1:13" ht="60" x14ac:dyDescent="0.2">
      <c r="A256" s="19" t="s">
        <v>243</v>
      </c>
      <c r="B256" s="18" t="s">
        <v>23</v>
      </c>
      <c r="C256" s="18" t="s">
        <v>3</v>
      </c>
      <c r="D256" s="18" t="s">
        <v>48</v>
      </c>
      <c r="E256" s="18" t="s">
        <v>53</v>
      </c>
      <c r="F256" s="18"/>
      <c r="G256" s="18"/>
      <c r="H256" s="18"/>
      <c r="I256" s="25">
        <f t="shared" ref="I256:J256" si="113">I257</f>
        <v>1295</v>
      </c>
      <c r="J256" s="25">
        <f t="shared" si="113"/>
        <v>1295</v>
      </c>
      <c r="K256" s="25">
        <f t="shared" si="88"/>
        <v>100</v>
      </c>
      <c r="L256" s="21"/>
      <c r="M256" s="21"/>
    </row>
    <row r="257" spans="1:13" ht="91.5" customHeight="1" x14ac:dyDescent="0.2">
      <c r="A257" s="15" t="s">
        <v>128</v>
      </c>
      <c r="B257" s="18" t="s">
        <v>23</v>
      </c>
      <c r="C257" s="18" t="s">
        <v>3</v>
      </c>
      <c r="D257" s="18" t="s">
        <v>1</v>
      </c>
      <c r="E257" s="18" t="s">
        <v>53</v>
      </c>
      <c r="F257" s="18"/>
      <c r="G257" s="18"/>
      <c r="H257" s="18"/>
      <c r="I257" s="25">
        <f t="shared" ref="I257:J257" si="114">I258+I260</f>
        <v>1295</v>
      </c>
      <c r="J257" s="25">
        <f t="shared" si="114"/>
        <v>1295</v>
      </c>
      <c r="K257" s="25">
        <f t="shared" si="88"/>
        <v>100</v>
      </c>
      <c r="L257" s="21"/>
      <c r="M257" s="21"/>
    </row>
    <row r="258" spans="1:13" ht="90" x14ac:dyDescent="0.2">
      <c r="A258" s="15" t="s">
        <v>117</v>
      </c>
      <c r="B258" s="18" t="s">
        <v>23</v>
      </c>
      <c r="C258" s="18" t="s">
        <v>3</v>
      </c>
      <c r="D258" s="18" t="s">
        <v>1</v>
      </c>
      <c r="E258" s="18" t="s">
        <v>99</v>
      </c>
      <c r="F258" s="18"/>
      <c r="G258" s="18"/>
      <c r="H258" s="18"/>
      <c r="I258" s="25">
        <f t="shared" ref="I258:J258" si="115">I259</f>
        <v>560</v>
      </c>
      <c r="J258" s="25">
        <f t="shared" si="115"/>
        <v>560</v>
      </c>
      <c r="K258" s="25">
        <f t="shared" si="88"/>
        <v>100</v>
      </c>
      <c r="L258" s="21"/>
      <c r="M258" s="21"/>
    </row>
    <row r="259" spans="1:13" ht="30" x14ac:dyDescent="0.2">
      <c r="A259" s="19" t="s">
        <v>322</v>
      </c>
      <c r="B259" s="18" t="s">
        <v>23</v>
      </c>
      <c r="C259" s="18" t="s">
        <v>3</v>
      </c>
      <c r="D259" s="18" t="s">
        <v>1</v>
      </c>
      <c r="E259" s="18" t="s">
        <v>99</v>
      </c>
      <c r="F259" s="18" t="s">
        <v>187</v>
      </c>
      <c r="G259" s="18" t="s">
        <v>18</v>
      </c>
      <c r="H259" s="18" t="s">
        <v>1</v>
      </c>
      <c r="I259" s="41">
        <v>560</v>
      </c>
      <c r="J259" s="41">
        <v>560</v>
      </c>
      <c r="K259" s="25">
        <f t="shared" si="88"/>
        <v>100</v>
      </c>
      <c r="L259" s="21"/>
      <c r="M259" s="21"/>
    </row>
    <row r="260" spans="1:13" ht="45" x14ac:dyDescent="0.2">
      <c r="A260" s="15" t="s">
        <v>118</v>
      </c>
      <c r="B260" s="18" t="s">
        <v>23</v>
      </c>
      <c r="C260" s="18" t="s">
        <v>3</v>
      </c>
      <c r="D260" s="18" t="s">
        <v>1</v>
      </c>
      <c r="E260" s="18" t="s">
        <v>100</v>
      </c>
      <c r="F260" s="18"/>
      <c r="G260" s="18"/>
      <c r="H260" s="18"/>
      <c r="I260" s="25">
        <f t="shared" ref="I260:J260" si="116">I261</f>
        <v>735</v>
      </c>
      <c r="J260" s="25">
        <f t="shared" si="116"/>
        <v>735</v>
      </c>
      <c r="K260" s="25">
        <f t="shared" si="88"/>
        <v>100</v>
      </c>
      <c r="L260" s="21"/>
      <c r="M260" s="21"/>
    </row>
    <row r="261" spans="1:13" ht="30" x14ac:dyDescent="0.2">
      <c r="A261" s="19" t="s">
        <v>322</v>
      </c>
      <c r="B261" s="18" t="s">
        <v>23</v>
      </c>
      <c r="C261" s="18" t="s">
        <v>3</v>
      </c>
      <c r="D261" s="18" t="s">
        <v>1</v>
      </c>
      <c r="E261" s="18" t="s">
        <v>100</v>
      </c>
      <c r="F261" s="18" t="s">
        <v>187</v>
      </c>
      <c r="G261" s="18" t="s">
        <v>18</v>
      </c>
      <c r="H261" s="18" t="s">
        <v>22</v>
      </c>
      <c r="I261" s="41">
        <v>735</v>
      </c>
      <c r="J261" s="41">
        <v>735</v>
      </c>
      <c r="K261" s="25">
        <f t="shared" si="88"/>
        <v>100</v>
      </c>
      <c r="L261" s="21"/>
      <c r="M261" s="21"/>
    </row>
    <row r="262" spans="1:13" ht="60" x14ac:dyDescent="0.2">
      <c r="A262" s="15" t="s">
        <v>119</v>
      </c>
      <c r="B262" s="18" t="s">
        <v>23</v>
      </c>
      <c r="C262" s="18" t="s">
        <v>6</v>
      </c>
      <c r="D262" s="18" t="s">
        <v>48</v>
      </c>
      <c r="E262" s="18" t="s">
        <v>53</v>
      </c>
      <c r="F262" s="18"/>
      <c r="G262" s="18"/>
      <c r="H262" s="18"/>
      <c r="I262" s="25">
        <f t="shared" ref="I262:J262" si="117">I264</f>
        <v>12</v>
      </c>
      <c r="J262" s="25">
        <f t="shared" si="117"/>
        <v>10</v>
      </c>
      <c r="K262" s="25">
        <f t="shared" si="88"/>
        <v>83.333333333333343</v>
      </c>
      <c r="L262" s="21"/>
      <c r="M262" s="21"/>
    </row>
    <row r="263" spans="1:13" ht="45" x14ac:dyDescent="0.2">
      <c r="A263" s="15" t="s">
        <v>120</v>
      </c>
      <c r="B263" s="18" t="s">
        <v>23</v>
      </c>
      <c r="C263" s="18" t="s">
        <v>6</v>
      </c>
      <c r="D263" s="18" t="s">
        <v>1</v>
      </c>
      <c r="E263" s="18" t="s">
        <v>53</v>
      </c>
      <c r="F263" s="18"/>
      <c r="G263" s="18"/>
      <c r="H263" s="18"/>
      <c r="I263" s="25">
        <f t="shared" ref="I263:J264" si="118">I264</f>
        <v>12</v>
      </c>
      <c r="J263" s="25">
        <f t="shared" si="118"/>
        <v>10</v>
      </c>
      <c r="K263" s="25">
        <f t="shared" si="88"/>
        <v>83.333333333333343</v>
      </c>
      <c r="L263" s="21"/>
      <c r="M263" s="21"/>
    </row>
    <row r="264" spans="1:13" ht="45" x14ac:dyDescent="0.2">
      <c r="A264" s="15" t="s">
        <v>120</v>
      </c>
      <c r="B264" s="18" t="s">
        <v>23</v>
      </c>
      <c r="C264" s="18" t="s">
        <v>6</v>
      </c>
      <c r="D264" s="18" t="s">
        <v>1</v>
      </c>
      <c r="E264" s="18" t="s">
        <v>101</v>
      </c>
      <c r="F264" s="18"/>
      <c r="G264" s="18"/>
      <c r="H264" s="18"/>
      <c r="I264" s="25">
        <f>I265</f>
        <v>12</v>
      </c>
      <c r="J264" s="25">
        <f t="shared" si="118"/>
        <v>10</v>
      </c>
      <c r="K264" s="25">
        <f t="shared" si="88"/>
        <v>83.333333333333343</v>
      </c>
      <c r="L264" s="21"/>
      <c r="M264" s="21"/>
    </row>
    <row r="265" spans="1:13" ht="30" x14ac:dyDescent="0.2">
      <c r="A265" s="19" t="s">
        <v>322</v>
      </c>
      <c r="B265" s="18" t="s">
        <v>23</v>
      </c>
      <c r="C265" s="18" t="s">
        <v>6</v>
      </c>
      <c r="D265" s="18" t="s">
        <v>1</v>
      </c>
      <c r="E265" s="18" t="s">
        <v>101</v>
      </c>
      <c r="F265" s="18" t="s">
        <v>187</v>
      </c>
      <c r="G265" s="18" t="s">
        <v>18</v>
      </c>
      <c r="H265" s="18" t="s">
        <v>22</v>
      </c>
      <c r="I265" s="41">
        <v>12</v>
      </c>
      <c r="J265" s="41">
        <v>10</v>
      </c>
      <c r="K265" s="25">
        <f t="shared" si="88"/>
        <v>83.333333333333343</v>
      </c>
      <c r="L265" s="21"/>
      <c r="M265" s="21"/>
    </row>
    <row r="266" spans="1:13" ht="126" x14ac:dyDescent="0.2">
      <c r="A266" s="3" t="s">
        <v>40</v>
      </c>
      <c r="B266" s="13" t="s">
        <v>25</v>
      </c>
      <c r="C266" s="13" t="s">
        <v>2</v>
      </c>
      <c r="D266" s="13" t="s">
        <v>48</v>
      </c>
      <c r="E266" s="13" t="s">
        <v>53</v>
      </c>
      <c r="F266" s="13"/>
      <c r="G266" s="13"/>
      <c r="H266" s="13"/>
      <c r="I266" s="24">
        <f>I267+I272+I276</f>
        <v>3918.7999999999997</v>
      </c>
      <c r="J266" s="24">
        <f t="shared" ref="J266" si="119">J267+J272+J276</f>
        <v>3918.1</v>
      </c>
      <c r="K266" s="25">
        <f t="shared" si="88"/>
        <v>99.982137388996634</v>
      </c>
      <c r="L266" s="21"/>
      <c r="M266" s="21"/>
    </row>
    <row r="267" spans="1:13" ht="45" x14ac:dyDescent="0.2">
      <c r="A267" s="15" t="s">
        <v>60</v>
      </c>
      <c r="B267" s="18" t="s">
        <v>25</v>
      </c>
      <c r="C267" s="18" t="s">
        <v>3</v>
      </c>
      <c r="D267" s="18" t="s">
        <v>48</v>
      </c>
      <c r="E267" s="18" t="s">
        <v>53</v>
      </c>
      <c r="F267" s="18"/>
      <c r="G267" s="18"/>
      <c r="H267" s="18"/>
      <c r="I267" s="25">
        <f t="shared" ref="I267:J268" si="120">I268</f>
        <v>3268.6</v>
      </c>
      <c r="J267" s="25">
        <f t="shared" si="120"/>
        <v>3267.9</v>
      </c>
      <c r="K267" s="25">
        <f t="shared" si="88"/>
        <v>99.978584103285812</v>
      </c>
      <c r="L267" s="21"/>
      <c r="M267" s="21"/>
    </row>
    <row r="268" spans="1:13" ht="30" x14ac:dyDescent="0.2">
      <c r="A268" s="15" t="s">
        <v>129</v>
      </c>
      <c r="B268" s="18" t="s">
        <v>25</v>
      </c>
      <c r="C268" s="18" t="s">
        <v>3</v>
      </c>
      <c r="D268" s="18" t="s">
        <v>1</v>
      </c>
      <c r="E268" s="18" t="s">
        <v>53</v>
      </c>
      <c r="F268" s="18"/>
      <c r="G268" s="18"/>
      <c r="H268" s="18"/>
      <c r="I268" s="25">
        <f t="shared" si="120"/>
        <v>3268.6</v>
      </c>
      <c r="J268" s="25">
        <f t="shared" si="120"/>
        <v>3267.9</v>
      </c>
      <c r="K268" s="25">
        <f t="shared" ref="K268:K331" si="121">J268/I268*100</f>
        <v>99.978584103285812</v>
      </c>
      <c r="L268" s="21"/>
      <c r="M268" s="21"/>
    </row>
    <row r="269" spans="1:13" ht="60" x14ac:dyDescent="0.2">
      <c r="A269" s="15" t="s">
        <v>109</v>
      </c>
      <c r="B269" s="18" t="s">
        <v>25</v>
      </c>
      <c r="C269" s="18" t="s">
        <v>3</v>
      </c>
      <c r="D269" s="18" t="s">
        <v>1</v>
      </c>
      <c r="E269" s="18" t="s">
        <v>51</v>
      </c>
      <c r="F269" s="18"/>
      <c r="G269" s="18"/>
      <c r="H269" s="18"/>
      <c r="I269" s="25">
        <f t="shared" ref="I269:J269" si="122">I270+I271</f>
        <v>3268.6</v>
      </c>
      <c r="J269" s="25">
        <f t="shared" si="122"/>
        <v>3267.9</v>
      </c>
      <c r="K269" s="25">
        <f t="shared" si="121"/>
        <v>99.978584103285812</v>
      </c>
      <c r="L269" s="21"/>
      <c r="M269" s="21"/>
    </row>
    <row r="270" spans="1:13" ht="135" x14ac:dyDescent="0.2">
      <c r="A270" s="19" t="s">
        <v>191</v>
      </c>
      <c r="B270" s="18" t="s">
        <v>25</v>
      </c>
      <c r="C270" s="18" t="s">
        <v>3</v>
      </c>
      <c r="D270" s="18" t="s">
        <v>1</v>
      </c>
      <c r="E270" s="18" t="s">
        <v>51</v>
      </c>
      <c r="F270" s="18" t="s">
        <v>192</v>
      </c>
      <c r="G270" s="18" t="s">
        <v>22</v>
      </c>
      <c r="H270" s="18" t="s">
        <v>18</v>
      </c>
      <c r="I270" s="41">
        <v>3042.1</v>
      </c>
      <c r="J270" s="41">
        <v>3041.8</v>
      </c>
      <c r="K270" s="25">
        <f t="shared" si="121"/>
        <v>99.990138391242894</v>
      </c>
      <c r="L270" s="21"/>
      <c r="M270" s="21"/>
    </row>
    <row r="271" spans="1:13" ht="45" x14ac:dyDescent="0.2">
      <c r="A271" s="19" t="s">
        <v>320</v>
      </c>
      <c r="B271" s="18" t="s">
        <v>25</v>
      </c>
      <c r="C271" s="18" t="s">
        <v>3</v>
      </c>
      <c r="D271" s="18" t="s">
        <v>1</v>
      </c>
      <c r="E271" s="18" t="s">
        <v>51</v>
      </c>
      <c r="F271" s="18" t="s">
        <v>4</v>
      </c>
      <c r="G271" s="18" t="s">
        <v>22</v>
      </c>
      <c r="H271" s="18" t="s">
        <v>18</v>
      </c>
      <c r="I271" s="41">
        <v>226.5</v>
      </c>
      <c r="J271" s="41">
        <v>226.1</v>
      </c>
      <c r="K271" s="25">
        <f t="shared" si="121"/>
        <v>99.823399558498892</v>
      </c>
      <c r="L271" s="21"/>
      <c r="M271" s="21"/>
    </row>
    <row r="272" spans="1:13" ht="75" x14ac:dyDescent="0.2">
      <c r="A272" s="15" t="s">
        <v>121</v>
      </c>
      <c r="B272" s="18" t="s">
        <v>25</v>
      </c>
      <c r="C272" s="18" t="s">
        <v>6</v>
      </c>
      <c r="D272" s="18" t="s">
        <v>48</v>
      </c>
      <c r="E272" s="18" t="s">
        <v>53</v>
      </c>
      <c r="F272" s="18"/>
      <c r="G272" s="18"/>
      <c r="H272" s="18"/>
      <c r="I272" s="25">
        <f t="shared" ref="I272:J272" si="123">I274</f>
        <v>95.7</v>
      </c>
      <c r="J272" s="25">
        <f t="shared" si="123"/>
        <v>95.7</v>
      </c>
      <c r="K272" s="25">
        <f t="shared" si="121"/>
        <v>100</v>
      </c>
      <c r="L272" s="21"/>
      <c r="M272" s="21"/>
    </row>
    <row r="273" spans="1:13" ht="75" x14ac:dyDescent="0.2">
      <c r="A273" s="15" t="s">
        <v>446</v>
      </c>
      <c r="B273" s="18" t="s">
        <v>25</v>
      </c>
      <c r="C273" s="18" t="s">
        <v>6</v>
      </c>
      <c r="D273" s="18" t="s">
        <v>1</v>
      </c>
      <c r="E273" s="18" t="s">
        <v>53</v>
      </c>
      <c r="F273" s="18"/>
      <c r="G273" s="18"/>
      <c r="H273" s="18"/>
      <c r="I273" s="25">
        <f t="shared" ref="I273:J274" si="124">I274</f>
        <v>95.7</v>
      </c>
      <c r="J273" s="25">
        <f t="shared" si="124"/>
        <v>95.7</v>
      </c>
      <c r="K273" s="25">
        <f t="shared" si="121"/>
        <v>100</v>
      </c>
      <c r="L273" s="21"/>
      <c r="M273" s="21"/>
    </row>
    <row r="274" spans="1:13" ht="75" x14ac:dyDescent="0.2">
      <c r="A274" s="15" t="s">
        <v>332</v>
      </c>
      <c r="B274" s="18" t="s">
        <v>25</v>
      </c>
      <c r="C274" s="18" t="s">
        <v>6</v>
      </c>
      <c r="D274" s="18" t="s">
        <v>1</v>
      </c>
      <c r="E274" s="18" t="s">
        <v>102</v>
      </c>
      <c r="F274" s="18"/>
      <c r="G274" s="18"/>
      <c r="H274" s="18"/>
      <c r="I274" s="25">
        <f t="shared" si="124"/>
        <v>95.7</v>
      </c>
      <c r="J274" s="25">
        <f t="shared" si="124"/>
        <v>95.7</v>
      </c>
      <c r="K274" s="25">
        <f t="shared" si="121"/>
        <v>100</v>
      </c>
      <c r="L274" s="21"/>
      <c r="M274" s="21"/>
    </row>
    <row r="275" spans="1:13" ht="45" x14ac:dyDescent="0.2">
      <c r="A275" s="19" t="s">
        <v>320</v>
      </c>
      <c r="B275" s="18" t="s">
        <v>25</v>
      </c>
      <c r="C275" s="18" t="s">
        <v>6</v>
      </c>
      <c r="D275" s="18" t="s">
        <v>1</v>
      </c>
      <c r="E275" s="18" t="s">
        <v>102</v>
      </c>
      <c r="F275" s="18" t="s">
        <v>4</v>
      </c>
      <c r="G275" s="18" t="s">
        <v>22</v>
      </c>
      <c r="H275" s="18" t="s">
        <v>18</v>
      </c>
      <c r="I275" s="41">
        <v>95.7</v>
      </c>
      <c r="J275" s="41">
        <v>95.7</v>
      </c>
      <c r="K275" s="25">
        <f t="shared" si="121"/>
        <v>100</v>
      </c>
      <c r="L275" s="21"/>
      <c r="M275" s="21"/>
    </row>
    <row r="276" spans="1:13" ht="45" x14ac:dyDescent="0.2">
      <c r="A276" s="15" t="s">
        <v>122</v>
      </c>
      <c r="B276" s="18" t="s">
        <v>25</v>
      </c>
      <c r="C276" s="18" t="s">
        <v>15</v>
      </c>
      <c r="D276" s="18" t="s">
        <v>48</v>
      </c>
      <c r="E276" s="18" t="s">
        <v>53</v>
      </c>
      <c r="F276" s="18"/>
      <c r="G276" s="18"/>
      <c r="H276" s="18"/>
      <c r="I276" s="25">
        <f t="shared" ref="I276:J276" si="125">I278</f>
        <v>554.5</v>
      </c>
      <c r="J276" s="25">
        <f t="shared" si="125"/>
        <v>554.5</v>
      </c>
      <c r="K276" s="25">
        <f t="shared" si="121"/>
        <v>100</v>
      </c>
      <c r="L276" s="21"/>
      <c r="M276" s="21"/>
    </row>
    <row r="277" spans="1:13" ht="45" x14ac:dyDescent="0.2">
      <c r="A277" s="15" t="s">
        <v>447</v>
      </c>
      <c r="B277" s="18" t="s">
        <v>25</v>
      </c>
      <c r="C277" s="18" t="s">
        <v>15</v>
      </c>
      <c r="D277" s="18" t="s">
        <v>1</v>
      </c>
      <c r="E277" s="18" t="s">
        <v>53</v>
      </c>
      <c r="F277" s="18"/>
      <c r="G277" s="18"/>
      <c r="H277" s="18"/>
      <c r="I277" s="25">
        <f t="shared" ref="I277:J278" si="126">I278</f>
        <v>554.5</v>
      </c>
      <c r="J277" s="25">
        <f t="shared" si="126"/>
        <v>554.5</v>
      </c>
      <c r="K277" s="25">
        <f t="shared" si="121"/>
        <v>100</v>
      </c>
      <c r="L277" s="21"/>
      <c r="M277" s="21"/>
    </row>
    <row r="278" spans="1:13" ht="30" x14ac:dyDescent="0.2">
      <c r="A278" s="15" t="s">
        <v>334</v>
      </c>
      <c r="B278" s="18" t="s">
        <v>25</v>
      </c>
      <c r="C278" s="18" t="s">
        <v>15</v>
      </c>
      <c r="D278" s="18" t="s">
        <v>1</v>
      </c>
      <c r="E278" s="18" t="s">
        <v>96</v>
      </c>
      <c r="F278" s="18"/>
      <c r="G278" s="18"/>
      <c r="H278" s="18"/>
      <c r="I278" s="25">
        <f t="shared" si="126"/>
        <v>554.5</v>
      </c>
      <c r="J278" s="25">
        <f t="shared" si="126"/>
        <v>554.5</v>
      </c>
      <c r="K278" s="25">
        <f t="shared" si="121"/>
        <v>100</v>
      </c>
      <c r="L278" s="21"/>
      <c r="M278" s="21"/>
    </row>
    <row r="279" spans="1:13" ht="45" x14ac:dyDescent="0.2">
      <c r="A279" s="19" t="s">
        <v>320</v>
      </c>
      <c r="B279" s="18" t="s">
        <v>25</v>
      </c>
      <c r="C279" s="18" t="s">
        <v>15</v>
      </c>
      <c r="D279" s="18" t="s">
        <v>1</v>
      </c>
      <c r="E279" s="18" t="s">
        <v>96</v>
      </c>
      <c r="F279" s="18" t="s">
        <v>4</v>
      </c>
      <c r="G279" s="18" t="s">
        <v>22</v>
      </c>
      <c r="H279" s="18" t="s">
        <v>18</v>
      </c>
      <c r="I279" s="41">
        <v>554.5</v>
      </c>
      <c r="J279" s="41">
        <v>554.5</v>
      </c>
      <c r="K279" s="25">
        <f t="shared" si="121"/>
        <v>100</v>
      </c>
      <c r="L279" s="21"/>
      <c r="M279" s="21"/>
    </row>
    <row r="280" spans="1:13" ht="94.5" x14ac:dyDescent="0.2">
      <c r="A280" s="3" t="s">
        <v>41</v>
      </c>
      <c r="B280" s="13" t="s">
        <v>0</v>
      </c>
      <c r="C280" s="13" t="s">
        <v>2</v>
      </c>
      <c r="D280" s="13" t="s">
        <v>48</v>
      </c>
      <c r="E280" s="13" t="s">
        <v>53</v>
      </c>
      <c r="F280" s="13"/>
      <c r="G280" s="13"/>
      <c r="H280" s="13"/>
      <c r="I280" s="24">
        <f>I281+I285</f>
        <v>2623.3</v>
      </c>
      <c r="J280" s="24">
        <f>J281+J285</f>
        <v>2440.1</v>
      </c>
      <c r="K280" s="24">
        <f t="shared" si="121"/>
        <v>93.016429687797796</v>
      </c>
      <c r="L280" s="21"/>
      <c r="M280" s="21"/>
    </row>
    <row r="281" spans="1:13" ht="45" x14ac:dyDescent="0.2">
      <c r="A281" s="15" t="s">
        <v>124</v>
      </c>
      <c r="B281" s="18" t="s">
        <v>0</v>
      </c>
      <c r="C281" s="18" t="s">
        <v>6</v>
      </c>
      <c r="D281" s="18" t="s">
        <v>48</v>
      </c>
      <c r="E281" s="18" t="s">
        <v>53</v>
      </c>
      <c r="F281" s="18"/>
      <c r="G281" s="18"/>
      <c r="H281" s="18"/>
      <c r="I281" s="25">
        <f t="shared" ref="I281:J281" si="127">I283</f>
        <v>90.5</v>
      </c>
      <c r="J281" s="25">
        <f t="shared" si="127"/>
        <v>90.5</v>
      </c>
      <c r="K281" s="25">
        <f t="shared" si="121"/>
        <v>100</v>
      </c>
      <c r="L281" s="21"/>
      <c r="M281" s="21"/>
    </row>
    <row r="282" spans="1:13" ht="45" x14ac:dyDescent="0.2">
      <c r="A282" s="15" t="s">
        <v>448</v>
      </c>
      <c r="B282" s="18" t="s">
        <v>0</v>
      </c>
      <c r="C282" s="18" t="s">
        <v>6</v>
      </c>
      <c r="D282" s="18" t="s">
        <v>1</v>
      </c>
      <c r="E282" s="18" t="s">
        <v>53</v>
      </c>
      <c r="F282" s="18"/>
      <c r="G282" s="18"/>
      <c r="H282" s="18"/>
      <c r="I282" s="25">
        <f t="shared" ref="I282:J282" si="128">I281</f>
        <v>90.5</v>
      </c>
      <c r="J282" s="25">
        <f t="shared" si="128"/>
        <v>90.5</v>
      </c>
      <c r="K282" s="25">
        <f t="shared" si="121"/>
        <v>100</v>
      </c>
      <c r="L282" s="21"/>
      <c r="M282" s="21"/>
    </row>
    <row r="283" spans="1:13" ht="30" x14ac:dyDescent="0.2">
      <c r="A283" s="15" t="s">
        <v>335</v>
      </c>
      <c r="B283" s="18" t="s">
        <v>0</v>
      </c>
      <c r="C283" s="18" t="s">
        <v>6</v>
      </c>
      <c r="D283" s="18" t="s">
        <v>1</v>
      </c>
      <c r="E283" s="18" t="s">
        <v>97</v>
      </c>
      <c r="F283" s="18"/>
      <c r="G283" s="18"/>
      <c r="H283" s="18"/>
      <c r="I283" s="25">
        <f t="shared" ref="I283:J283" si="129">I284</f>
        <v>90.5</v>
      </c>
      <c r="J283" s="25">
        <f t="shared" si="129"/>
        <v>90.5</v>
      </c>
      <c r="K283" s="25">
        <f t="shared" si="121"/>
        <v>100</v>
      </c>
      <c r="L283" s="21"/>
      <c r="M283" s="21"/>
    </row>
    <row r="284" spans="1:13" ht="45" x14ac:dyDescent="0.2">
      <c r="A284" s="19" t="s">
        <v>320</v>
      </c>
      <c r="B284" s="18" t="s">
        <v>0</v>
      </c>
      <c r="C284" s="18" t="s">
        <v>6</v>
      </c>
      <c r="D284" s="18" t="s">
        <v>1</v>
      </c>
      <c r="E284" s="18" t="s">
        <v>97</v>
      </c>
      <c r="F284" s="18" t="s">
        <v>4</v>
      </c>
      <c r="G284" s="18" t="s">
        <v>25</v>
      </c>
      <c r="H284" s="18" t="s">
        <v>23</v>
      </c>
      <c r="I284" s="41">
        <v>90.5</v>
      </c>
      <c r="J284" s="41">
        <v>90.5</v>
      </c>
      <c r="K284" s="25">
        <f t="shared" si="121"/>
        <v>100</v>
      </c>
      <c r="L284" s="21"/>
      <c r="M284" s="21"/>
    </row>
    <row r="285" spans="1:13" ht="45" x14ac:dyDescent="0.2">
      <c r="A285" s="15" t="s">
        <v>125</v>
      </c>
      <c r="B285" s="18" t="s">
        <v>0</v>
      </c>
      <c r="C285" s="18" t="s">
        <v>15</v>
      </c>
      <c r="D285" s="18" t="s">
        <v>48</v>
      </c>
      <c r="E285" s="18" t="s">
        <v>53</v>
      </c>
      <c r="F285" s="18"/>
      <c r="G285" s="18"/>
      <c r="H285" s="18"/>
      <c r="I285" s="25">
        <f>I286+I291</f>
        <v>2532.8000000000002</v>
      </c>
      <c r="J285" s="25">
        <f t="shared" ref="J285" si="130">J286+J291</f>
        <v>2349.6</v>
      </c>
      <c r="K285" s="25">
        <f t="shared" si="121"/>
        <v>92.766898294377754</v>
      </c>
      <c r="L285" s="21"/>
      <c r="M285" s="21"/>
    </row>
    <row r="286" spans="1:13" ht="45" x14ac:dyDescent="0.2">
      <c r="A286" s="15" t="s">
        <v>449</v>
      </c>
      <c r="B286" s="18" t="s">
        <v>0</v>
      </c>
      <c r="C286" s="18" t="s">
        <v>15</v>
      </c>
      <c r="D286" s="18" t="s">
        <v>1</v>
      </c>
      <c r="E286" s="18" t="s">
        <v>53</v>
      </c>
      <c r="F286" s="18"/>
      <c r="G286" s="18"/>
      <c r="H286" s="18"/>
      <c r="I286" s="25">
        <f>I287+I289</f>
        <v>725.6</v>
      </c>
      <c r="J286" s="25">
        <f t="shared" ref="J286" si="131">J287+J289</f>
        <v>542.4</v>
      </c>
      <c r="K286" s="25">
        <f t="shared" si="121"/>
        <v>74.751929437706721</v>
      </c>
      <c r="L286" s="21"/>
      <c r="M286" s="21"/>
    </row>
    <row r="287" spans="1:13" ht="30" x14ac:dyDescent="0.2">
      <c r="A287" s="15" t="s">
        <v>336</v>
      </c>
      <c r="B287" s="18" t="s">
        <v>0</v>
      </c>
      <c r="C287" s="18" t="s">
        <v>15</v>
      </c>
      <c r="D287" s="18" t="s">
        <v>1</v>
      </c>
      <c r="E287" s="18" t="s">
        <v>148</v>
      </c>
      <c r="F287" s="18"/>
      <c r="G287" s="18"/>
      <c r="H287" s="18"/>
      <c r="I287" s="25">
        <f t="shared" ref="I287:J287" si="132">I288</f>
        <v>54.7</v>
      </c>
      <c r="J287" s="25">
        <f t="shared" si="132"/>
        <v>54.7</v>
      </c>
      <c r="K287" s="25">
        <f t="shared" si="121"/>
        <v>100</v>
      </c>
      <c r="L287" s="21"/>
      <c r="M287" s="21"/>
    </row>
    <row r="288" spans="1:13" ht="45" x14ac:dyDescent="0.2">
      <c r="A288" s="19" t="s">
        <v>320</v>
      </c>
      <c r="B288" s="18" t="s">
        <v>0</v>
      </c>
      <c r="C288" s="18" t="s">
        <v>15</v>
      </c>
      <c r="D288" s="18" t="s">
        <v>1</v>
      </c>
      <c r="E288" s="18" t="s">
        <v>148</v>
      </c>
      <c r="F288" s="18" t="s">
        <v>4</v>
      </c>
      <c r="G288" s="18" t="s">
        <v>23</v>
      </c>
      <c r="H288" s="18" t="s">
        <v>22</v>
      </c>
      <c r="I288" s="41">
        <v>54.7</v>
      </c>
      <c r="J288" s="41">
        <v>54.7</v>
      </c>
      <c r="K288" s="25">
        <f t="shared" si="121"/>
        <v>100</v>
      </c>
      <c r="L288" s="21"/>
      <c r="M288" s="21"/>
    </row>
    <row r="289" spans="1:13" ht="165" x14ac:dyDescent="0.2">
      <c r="A289" s="19" t="s">
        <v>480</v>
      </c>
      <c r="B289" s="18" t="s">
        <v>0</v>
      </c>
      <c r="C289" s="18" t="s">
        <v>15</v>
      </c>
      <c r="D289" s="18" t="s">
        <v>1</v>
      </c>
      <c r="E289" s="18" t="s">
        <v>481</v>
      </c>
      <c r="F289" s="18"/>
      <c r="G289" s="18"/>
      <c r="H289" s="18"/>
      <c r="I289" s="41">
        <f>I290</f>
        <v>670.9</v>
      </c>
      <c r="J289" s="41">
        <f t="shared" ref="J289" si="133">J290</f>
        <v>487.7</v>
      </c>
      <c r="K289" s="25">
        <f t="shared" si="121"/>
        <v>72.693396929497695</v>
      </c>
      <c r="L289" s="21"/>
      <c r="M289" s="21"/>
    </row>
    <row r="290" spans="1:13" ht="45" x14ac:dyDescent="0.2">
      <c r="A290" s="19" t="s">
        <v>320</v>
      </c>
      <c r="B290" s="18" t="s">
        <v>0</v>
      </c>
      <c r="C290" s="18" t="s">
        <v>15</v>
      </c>
      <c r="D290" s="18" t="s">
        <v>1</v>
      </c>
      <c r="E290" s="18" t="s">
        <v>481</v>
      </c>
      <c r="F290" s="18" t="s">
        <v>4</v>
      </c>
      <c r="G290" s="18" t="s">
        <v>23</v>
      </c>
      <c r="H290" s="18" t="s">
        <v>22</v>
      </c>
      <c r="I290" s="41">
        <v>670.9</v>
      </c>
      <c r="J290" s="41">
        <v>487.7</v>
      </c>
      <c r="K290" s="25">
        <f t="shared" si="121"/>
        <v>72.693396929497695</v>
      </c>
      <c r="L290" s="21"/>
      <c r="M290" s="21"/>
    </row>
    <row r="291" spans="1:13" ht="195" x14ac:dyDescent="0.2">
      <c r="A291" s="19" t="s">
        <v>461</v>
      </c>
      <c r="B291" s="18" t="s">
        <v>0</v>
      </c>
      <c r="C291" s="18" t="s">
        <v>15</v>
      </c>
      <c r="D291" s="18" t="s">
        <v>5</v>
      </c>
      <c r="E291" s="18" t="s">
        <v>53</v>
      </c>
      <c r="F291" s="18"/>
      <c r="G291" s="18"/>
      <c r="H291" s="18"/>
      <c r="I291" s="25">
        <f t="shared" ref="I291:J292" si="134">I292</f>
        <v>1807.2</v>
      </c>
      <c r="J291" s="25">
        <f>J292</f>
        <v>1807.2</v>
      </c>
      <c r="K291" s="25">
        <f t="shared" si="121"/>
        <v>100</v>
      </c>
      <c r="L291" s="21"/>
      <c r="M291" s="21"/>
    </row>
    <row r="292" spans="1:13" ht="195" x14ac:dyDescent="0.2">
      <c r="A292" s="19" t="s">
        <v>461</v>
      </c>
      <c r="B292" s="18" t="s">
        <v>0</v>
      </c>
      <c r="C292" s="18" t="s">
        <v>15</v>
      </c>
      <c r="D292" s="18" t="s">
        <v>5</v>
      </c>
      <c r="E292" s="18" t="s">
        <v>462</v>
      </c>
      <c r="F292" s="18"/>
      <c r="G292" s="18"/>
      <c r="H292" s="18"/>
      <c r="I292" s="25">
        <f t="shared" si="134"/>
        <v>1807.2</v>
      </c>
      <c r="J292" s="25">
        <f t="shared" si="134"/>
        <v>1807.2</v>
      </c>
      <c r="K292" s="25">
        <f t="shared" si="121"/>
        <v>100</v>
      </c>
      <c r="L292" s="21"/>
      <c r="M292" s="21"/>
    </row>
    <row r="293" spans="1:13" ht="45" x14ac:dyDescent="0.2">
      <c r="A293" s="19" t="s">
        <v>320</v>
      </c>
      <c r="B293" s="18" t="s">
        <v>0</v>
      </c>
      <c r="C293" s="18" t="s">
        <v>15</v>
      </c>
      <c r="D293" s="18" t="s">
        <v>5</v>
      </c>
      <c r="E293" s="18" t="s">
        <v>462</v>
      </c>
      <c r="F293" s="18" t="s">
        <v>4</v>
      </c>
      <c r="G293" s="18" t="s">
        <v>25</v>
      </c>
      <c r="H293" s="18" t="s">
        <v>23</v>
      </c>
      <c r="I293" s="41">
        <v>1807.2</v>
      </c>
      <c r="J293" s="41">
        <v>1807.2</v>
      </c>
      <c r="K293" s="25">
        <f t="shared" si="121"/>
        <v>100</v>
      </c>
      <c r="L293" s="21"/>
      <c r="M293" s="21"/>
    </row>
    <row r="294" spans="1:13" ht="74.25" customHeight="1" x14ac:dyDescent="0.2">
      <c r="A294" s="3" t="s">
        <v>42</v>
      </c>
      <c r="B294" s="13" t="s">
        <v>20</v>
      </c>
      <c r="C294" s="13" t="s">
        <v>2</v>
      </c>
      <c r="D294" s="13" t="s">
        <v>48</v>
      </c>
      <c r="E294" s="13" t="s">
        <v>53</v>
      </c>
      <c r="F294" s="13"/>
      <c r="G294" s="13"/>
      <c r="H294" s="13"/>
      <c r="I294" s="24">
        <f t="shared" ref="I294:J294" si="135">I295+I305</f>
        <v>59399.499999999993</v>
      </c>
      <c r="J294" s="24">
        <f t="shared" si="135"/>
        <v>58112.899999999994</v>
      </c>
      <c r="K294" s="24">
        <f t="shared" si="121"/>
        <v>97.833988501586717</v>
      </c>
      <c r="L294" s="21"/>
      <c r="M294" s="21"/>
    </row>
    <row r="295" spans="1:13" ht="60" x14ac:dyDescent="0.2">
      <c r="A295" s="16" t="s">
        <v>126</v>
      </c>
      <c r="B295" s="18" t="s">
        <v>20</v>
      </c>
      <c r="C295" s="18" t="s">
        <v>3</v>
      </c>
      <c r="D295" s="18" t="s">
        <v>48</v>
      </c>
      <c r="E295" s="18" t="s">
        <v>53</v>
      </c>
      <c r="F295" s="18"/>
      <c r="G295" s="18"/>
      <c r="H295" s="18"/>
      <c r="I295" s="25">
        <f t="shared" ref="I295:J295" si="136">I297+I300+I302</f>
        <v>52030.399999999994</v>
      </c>
      <c r="J295" s="25">
        <f t="shared" si="136"/>
        <v>50747.899999999994</v>
      </c>
      <c r="K295" s="25">
        <f t="shared" si="121"/>
        <v>97.535094867615854</v>
      </c>
      <c r="L295" s="21"/>
      <c r="M295" s="21"/>
    </row>
    <row r="296" spans="1:13" ht="60" x14ac:dyDescent="0.2">
      <c r="A296" s="16" t="s">
        <v>152</v>
      </c>
      <c r="B296" s="18" t="s">
        <v>20</v>
      </c>
      <c r="C296" s="18" t="s">
        <v>3</v>
      </c>
      <c r="D296" s="18" t="s">
        <v>1</v>
      </c>
      <c r="E296" s="18" t="s">
        <v>53</v>
      </c>
      <c r="F296" s="18"/>
      <c r="G296" s="18"/>
      <c r="H296" s="18"/>
      <c r="I296" s="25">
        <f t="shared" ref="I296:J297" si="137">I297</f>
        <v>24056</v>
      </c>
      <c r="J296" s="25">
        <f t="shared" si="137"/>
        <v>22773.5</v>
      </c>
      <c r="K296" s="25">
        <f t="shared" si="121"/>
        <v>94.66868972397738</v>
      </c>
      <c r="L296" s="21"/>
      <c r="M296" s="21"/>
    </row>
    <row r="297" spans="1:13" ht="45" x14ac:dyDescent="0.2">
      <c r="A297" s="16" t="s">
        <v>337</v>
      </c>
      <c r="B297" s="18" t="s">
        <v>20</v>
      </c>
      <c r="C297" s="18" t="s">
        <v>3</v>
      </c>
      <c r="D297" s="18" t="s">
        <v>1</v>
      </c>
      <c r="E297" s="18" t="s">
        <v>103</v>
      </c>
      <c r="F297" s="18"/>
      <c r="G297" s="18"/>
      <c r="H297" s="18"/>
      <c r="I297" s="25">
        <f t="shared" si="137"/>
        <v>24056</v>
      </c>
      <c r="J297" s="25">
        <f t="shared" si="137"/>
        <v>22773.5</v>
      </c>
      <c r="K297" s="25">
        <f t="shared" si="121"/>
        <v>94.66868972397738</v>
      </c>
      <c r="L297" s="21"/>
      <c r="M297" s="21"/>
    </row>
    <row r="298" spans="1:13" ht="45" x14ac:dyDescent="0.2">
      <c r="A298" s="19" t="s">
        <v>320</v>
      </c>
      <c r="B298" s="18" t="s">
        <v>20</v>
      </c>
      <c r="C298" s="18" t="s">
        <v>3</v>
      </c>
      <c r="D298" s="18" t="s">
        <v>1</v>
      </c>
      <c r="E298" s="18" t="s">
        <v>103</v>
      </c>
      <c r="F298" s="18" t="s">
        <v>4</v>
      </c>
      <c r="G298" s="18" t="s">
        <v>19</v>
      </c>
      <c r="H298" s="18" t="s">
        <v>9</v>
      </c>
      <c r="I298" s="41">
        <v>24056</v>
      </c>
      <c r="J298" s="41">
        <v>22773.5</v>
      </c>
      <c r="K298" s="25">
        <f t="shared" si="121"/>
        <v>94.66868972397738</v>
      </c>
      <c r="L298" s="21"/>
      <c r="M298" s="21"/>
    </row>
    <row r="299" spans="1:13" ht="45" x14ac:dyDescent="0.2">
      <c r="A299" s="19" t="s">
        <v>311</v>
      </c>
      <c r="B299" s="18" t="s">
        <v>20</v>
      </c>
      <c r="C299" s="18" t="s">
        <v>3</v>
      </c>
      <c r="D299" s="18" t="s">
        <v>23</v>
      </c>
      <c r="E299" s="18" t="s">
        <v>53</v>
      </c>
      <c r="F299" s="18"/>
      <c r="G299" s="18"/>
      <c r="H299" s="18"/>
      <c r="I299" s="25">
        <f t="shared" ref="I299:J300" si="138">I300</f>
        <v>2198.1</v>
      </c>
      <c r="J299" s="25">
        <f t="shared" si="138"/>
        <v>2198.1</v>
      </c>
      <c r="K299" s="25">
        <f t="shared" si="121"/>
        <v>100</v>
      </c>
      <c r="L299" s="21"/>
      <c r="M299" s="21"/>
    </row>
    <row r="300" spans="1:13" ht="90" x14ac:dyDescent="0.2">
      <c r="A300" s="19" t="s">
        <v>310</v>
      </c>
      <c r="B300" s="18" t="s">
        <v>20</v>
      </c>
      <c r="C300" s="18" t="s">
        <v>3</v>
      </c>
      <c r="D300" s="18" t="s">
        <v>23</v>
      </c>
      <c r="E300" s="18" t="s">
        <v>423</v>
      </c>
      <c r="F300" s="18"/>
      <c r="G300" s="18"/>
      <c r="H300" s="18"/>
      <c r="I300" s="25">
        <f t="shared" si="138"/>
        <v>2198.1</v>
      </c>
      <c r="J300" s="25">
        <f t="shared" si="138"/>
        <v>2198.1</v>
      </c>
      <c r="K300" s="25">
        <f t="shared" si="121"/>
        <v>100</v>
      </c>
      <c r="L300" s="21"/>
      <c r="M300" s="21"/>
    </row>
    <row r="301" spans="1:13" x14ac:dyDescent="0.2">
      <c r="A301" s="19" t="s">
        <v>430</v>
      </c>
      <c r="B301" s="18" t="s">
        <v>20</v>
      </c>
      <c r="C301" s="18" t="s">
        <v>3</v>
      </c>
      <c r="D301" s="18" t="s">
        <v>23</v>
      </c>
      <c r="E301" s="18" t="s">
        <v>423</v>
      </c>
      <c r="F301" s="18" t="s">
        <v>193</v>
      </c>
      <c r="G301" s="18" t="s">
        <v>19</v>
      </c>
      <c r="H301" s="18" t="s">
        <v>9</v>
      </c>
      <c r="I301" s="41">
        <v>2198.1</v>
      </c>
      <c r="J301" s="41">
        <v>2198.1</v>
      </c>
      <c r="K301" s="25">
        <f t="shared" si="121"/>
        <v>100</v>
      </c>
      <c r="L301" s="21"/>
      <c r="M301" s="21"/>
    </row>
    <row r="302" spans="1:13" ht="105" x14ac:dyDescent="0.2">
      <c r="A302" s="19" t="s">
        <v>388</v>
      </c>
      <c r="B302" s="18" t="s">
        <v>20</v>
      </c>
      <c r="C302" s="18" t="s">
        <v>3</v>
      </c>
      <c r="D302" s="11" t="s">
        <v>390</v>
      </c>
      <c r="E302" s="11" t="s">
        <v>53</v>
      </c>
      <c r="F302" s="18"/>
      <c r="G302" s="18"/>
      <c r="H302" s="18"/>
      <c r="I302" s="25">
        <f t="shared" ref="I302:J303" si="139">I303</f>
        <v>25776.3</v>
      </c>
      <c r="J302" s="25">
        <f t="shared" si="139"/>
        <v>25776.3</v>
      </c>
      <c r="K302" s="25">
        <f t="shared" si="121"/>
        <v>100</v>
      </c>
      <c r="L302" s="21"/>
      <c r="M302" s="21"/>
    </row>
    <row r="303" spans="1:13" ht="90" x14ac:dyDescent="0.2">
      <c r="A303" s="19" t="s">
        <v>389</v>
      </c>
      <c r="B303" s="18" t="s">
        <v>20</v>
      </c>
      <c r="C303" s="18" t="s">
        <v>3</v>
      </c>
      <c r="D303" s="11" t="s">
        <v>390</v>
      </c>
      <c r="E303" s="11" t="s">
        <v>391</v>
      </c>
      <c r="F303" s="11"/>
      <c r="G303" s="18"/>
      <c r="H303" s="18"/>
      <c r="I303" s="25">
        <f t="shared" si="139"/>
        <v>25776.3</v>
      </c>
      <c r="J303" s="25">
        <f t="shared" si="139"/>
        <v>25776.3</v>
      </c>
      <c r="K303" s="25">
        <f t="shared" si="121"/>
        <v>100</v>
      </c>
      <c r="L303" s="21"/>
      <c r="M303" s="21"/>
    </row>
    <row r="304" spans="1:13" ht="45" x14ac:dyDescent="0.2">
      <c r="A304" s="19" t="s">
        <v>320</v>
      </c>
      <c r="B304" s="18" t="s">
        <v>20</v>
      </c>
      <c r="C304" s="18" t="s">
        <v>3</v>
      </c>
      <c r="D304" s="11" t="s">
        <v>390</v>
      </c>
      <c r="E304" s="11" t="s">
        <v>391</v>
      </c>
      <c r="F304" s="18" t="s">
        <v>4</v>
      </c>
      <c r="G304" s="18" t="s">
        <v>19</v>
      </c>
      <c r="H304" s="18" t="s">
        <v>9</v>
      </c>
      <c r="I304" s="41">
        <v>25776.3</v>
      </c>
      <c r="J304" s="41">
        <v>25776.3</v>
      </c>
      <c r="K304" s="25">
        <f t="shared" si="121"/>
        <v>100</v>
      </c>
      <c r="L304" s="21"/>
      <c r="M304" s="21"/>
    </row>
    <row r="305" spans="1:13" ht="30" x14ac:dyDescent="0.2">
      <c r="A305" s="16" t="s">
        <v>177</v>
      </c>
      <c r="B305" s="18" t="s">
        <v>20</v>
      </c>
      <c r="C305" s="18" t="s">
        <v>7</v>
      </c>
      <c r="D305" s="18" t="s">
        <v>48</v>
      </c>
      <c r="E305" s="18" t="s">
        <v>53</v>
      </c>
      <c r="F305" s="18"/>
      <c r="G305" s="18"/>
      <c r="H305" s="18"/>
      <c r="I305" s="25">
        <f t="shared" ref="I305:J305" si="140">I307</f>
        <v>7369.1</v>
      </c>
      <c r="J305" s="25">
        <f t="shared" si="140"/>
        <v>7365</v>
      </c>
      <c r="K305" s="25">
        <f t="shared" si="121"/>
        <v>99.944362269476599</v>
      </c>
      <c r="L305" s="21"/>
      <c r="M305" s="21"/>
    </row>
    <row r="306" spans="1:13" ht="30" x14ac:dyDescent="0.2">
      <c r="A306" s="16" t="s">
        <v>317</v>
      </c>
      <c r="B306" s="18" t="s">
        <v>20</v>
      </c>
      <c r="C306" s="18" t="s">
        <v>7</v>
      </c>
      <c r="D306" s="18" t="s">
        <v>1</v>
      </c>
      <c r="E306" s="18" t="s">
        <v>53</v>
      </c>
      <c r="F306" s="18"/>
      <c r="G306" s="18"/>
      <c r="H306" s="18"/>
      <c r="I306" s="25">
        <f t="shared" ref="I306:J307" si="141">I307</f>
        <v>7369.1</v>
      </c>
      <c r="J306" s="25">
        <f t="shared" si="141"/>
        <v>7365</v>
      </c>
      <c r="K306" s="25">
        <f t="shared" si="121"/>
        <v>99.944362269476599</v>
      </c>
      <c r="L306" s="21"/>
      <c r="M306" s="21"/>
    </row>
    <row r="307" spans="1:13" ht="30" x14ac:dyDescent="0.2">
      <c r="A307" s="16" t="s">
        <v>338</v>
      </c>
      <c r="B307" s="18" t="s">
        <v>20</v>
      </c>
      <c r="C307" s="18" t="s">
        <v>7</v>
      </c>
      <c r="D307" s="18" t="s">
        <v>1</v>
      </c>
      <c r="E307" s="18" t="s">
        <v>232</v>
      </c>
      <c r="F307" s="18"/>
      <c r="G307" s="18"/>
      <c r="H307" s="18"/>
      <c r="I307" s="25">
        <f t="shared" si="141"/>
        <v>7369.1</v>
      </c>
      <c r="J307" s="25">
        <f t="shared" si="141"/>
        <v>7365</v>
      </c>
      <c r="K307" s="25">
        <f t="shared" si="121"/>
        <v>99.944362269476599</v>
      </c>
      <c r="L307" s="21"/>
      <c r="M307" s="21"/>
    </row>
    <row r="308" spans="1:13" ht="45" x14ac:dyDescent="0.2">
      <c r="A308" s="19" t="s">
        <v>320</v>
      </c>
      <c r="B308" s="18" t="s">
        <v>20</v>
      </c>
      <c r="C308" s="18" t="s">
        <v>7</v>
      </c>
      <c r="D308" s="18" t="s">
        <v>1</v>
      </c>
      <c r="E308" s="18" t="s">
        <v>232</v>
      </c>
      <c r="F308" s="18" t="s">
        <v>4</v>
      </c>
      <c r="G308" s="18" t="s">
        <v>19</v>
      </c>
      <c r="H308" s="18" t="s">
        <v>9</v>
      </c>
      <c r="I308" s="41">
        <v>7369.1</v>
      </c>
      <c r="J308" s="41">
        <v>7365</v>
      </c>
      <c r="K308" s="25">
        <f t="shared" si="121"/>
        <v>99.944362269476599</v>
      </c>
      <c r="L308" s="21"/>
      <c r="M308" s="21"/>
    </row>
    <row r="309" spans="1:13" ht="87" customHeight="1" x14ac:dyDescent="0.2">
      <c r="A309" s="12" t="s">
        <v>46</v>
      </c>
      <c r="B309" s="13" t="s">
        <v>9</v>
      </c>
      <c r="C309" s="13" t="s">
        <v>2</v>
      </c>
      <c r="D309" s="13" t="s">
        <v>48</v>
      </c>
      <c r="E309" s="13" t="s">
        <v>53</v>
      </c>
      <c r="F309" s="13"/>
      <c r="G309" s="13"/>
      <c r="H309" s="13"/>
      <c r="I309" s="26">
        <f t="shared" ref="I309:J312" si="142">I310</f>
        <v>495.3</v>
      </c>
      <c r="J309" s="26">
        <f t="shared" si="142"/>
        <v>495.3</v>
      </c>
      <c r="K309" s="24">
        <f t="shared" si="121"/>
        <v>100</v>
      </c>
      <c r="L309" s="21"/>
      <c r="M309" s="21"/>
    </row>
    <row r="310" spans="1:13" ht="75" x14ac:dyDescent="0.2">
      <c r="A310" s="15" t="s">
        <v>144</v>
      </c>
      <c r="B310" s="18" t="s">
        <v>9</v>
      </c>
      <c r="C310" s="18" t="s">
        <v>3</v>
      </c>
      <c r="D310" s="18" t="s">
        <v>48</v>
      </c>
      <c r="E310" s="18" t="s">
        <v>53</v>
      </c>
      <c r="F310" s="18"/>
      <c r="G310" s="18"/>
      <c r="H310" s="18"/>
      <c r="I310" s="25">
        <f t="shared" ref="I310:J310" si="143">I312</f>
        <v>495.3</v>
      </c>
      <c r="J310" s="25">
        <f t="shared" si="143"/>
        <v>495.3</v>
      </c>
      <c r="K310" s="25">
        <f t="shared" si="121"/>
        <v>100</v>
      </c>
      <c r="L310" s="21"/>
      <c r="M310" s="21"/>
    </row>
    <row r="311" spans="1:13" ht="120" x14ac:dyDescent="0.2">
      <c r="A311" s="15" t="s">
        <v>450</v>
      </c>
      <c r="B311" s="18" t="s">
        <v>9</v>
      </c>
      <c r="C311" s="18" t="s">
        <v>3</v>
      </c>
      <c r="D311" s="18" t="s">
        <v>1</v>
      </c>
      <c r="E311" s="18" t="s">
        <v>53</v>
      </c>
      <c r="F311" s="18"/>
      <c r="G311" s="18"/>
      <c r="H311" s="18"/>
      <c r="I311" s="25">
        <f t="shared" ref="I311:J311" si="144">I312</f>
        <v>495.3</v>
      </c>
      <c r="J311" s="25">
        <f t="shared" si="144"/>
        <v>495.3</v>
      </c>
      <c r="K311" s="25">
        <f t="shared" si="121"/>
        <v>100</v>
      </c>
      <c r="L311" s="21"/>
      <c r="M311" s="21"/>
    </row>
    <row r="312" spans="1:13" ht="105" x14ac:dyDescent="0.2">
      <c r="A312" s="15" t="s">
        <v>339</v>
      </c>
      <c r="B312" s="18" t="s">
        <v>9</v>
      </c>
      <c r="C312" s="18" t="s">
        <v>3</v>
      </c>
      <c r="D312" s="18" t="s">
        <v>1</v>
      </c>
      <c r="E312" s="18" t="s">
        <v>104</v>
      </c>
      <c r="F312" s="18"/>
      <c r="G312" s="18"/>
      <c r="H312" s="18"/>
      <c r="I312" s="25">
        <f t="shared" si="142"/>
        <v>495.3</v>
      </c>
      <c r="J312" s="25">
        <f t="shared" si="142"/>
        <v>495.3</v>
      </c>
      <c r="K312" s="25">
        <f t="shared" si="121"/>
        <v>100</v>
      </c>
      <c r="L312" s="21"/>
      <c r="M312" s="21"/>
    </row>
    <row r="313" spans="1:13" ht="45" x14ac:dyDescent="0.2">
      <c r="A313" s="19" t="s">
        <v>320</v>
      </c>
      <c r="B313" s="18" t="s">
        <v>9</v>
      </c>
      <c r="C313" s="18" t="s">
        <v>3</v>
      </c>
      <c r="D313" s="18" t="s">
        <v>1</v>
      </c>
      <c r="E313" s="18" t="s">
        <v>104</v>
      </c>
      <c r="F313" s="18" t="s">
        <v>4</v>
      </c>
      <c r="G313" s="18" t="s">
        <v>19</v>
      </c>
      <c r="H313" s="18" t="s">
        <v>9</v>
      </c>
      <c r="I313" s="41">
        <v>495.3</v>
      </c>
      <c r="J313" s="41">
        <v>495.3</v>
      </c>
      <c r="K313" s="25">
        <f t="shared" si="121"/>
        <v>100</v>
      </c>
      <c r="L313" s="21"/>
      <c r="M313" s="21"/>
    </row>
    <row r="314" spans="1:13" ht="141.75" x14ac:dyDescent="0.2">
      <c r="A314" s="12" t="s">
        <v>38</v>
      </c>
      <c r="B314" s="13" t="s">
        <v>21</v>
      </c>
      <c r="C314" s="13" t="s">
        <v>2</v>
      </c>
      <c r="D314" s="13" t="s">
        <v>48</v>
      </c>
      <c r="E314" s="13" t="s">
        <v>53</v>
      </c>
      <c r="F314" s="13"/>
      <c r="G314" s="13"/>
      <c r="H314" s="13"/>
      <c r="I314" s="24">
        <f>I315+I325+I335</f>
        <v>4892.3</v>
      </c>
      <c r="J314" s="24">
        <f t="shared" ref="J314" si="145">J315+J325+J335</f>
        <v>3878.4999999999995</v>
      </c>
      <c r="K314" s="24">
        <f t="shared" si="121"/>
        <v>79.277640373648367</v>
      </c>
      <c r="L314" s="21"/>
      <c r="M314" s="21"/>
    </row>
    <row r="315" spans="1:13" ht="30" x14ac:dyDescent="0.2">
      <c r="A315" s="15" t="s">
        <v>127</v>
      </c>
      <c r="B315" s="18" t="s">
        <v>21</v>
      </c>
      <c r="C315" s="18" t="s">
        <v>3</v>
      </c>
      <c r="D315" s="18" t="s">
        <v>48</v>
      </c>
      <c r="E315" s="18" t="s">
        <v>53</v>
      </c>
      <c r="F315" s="18"/>
      <c r="G315" s="18"/>
      <c r="H315" s="18"/>
      <c r="I315" s="25">
        <f>I317+I320+I322</f>
        <v>1013.3000000000001</v>
      </c>
      <c r="J315" s="25">
        <f t="shared" ref="J315" si="146">J317+J320+J322</f>
        <v>83.1</v>
      </c>
      <c r="K315" s="25">
        <f t="shared" si="121"/>
        <v>8.2009276620941467</v>
      </c>
      <c r="L315" s="21"/>
      <c r="M315" s="21"/>
    </row>
    <row r="316" spans="1:13" ht="75" x14ac:dyDescent="0.2">
      <c r="A316" s="15" t="s">
        <v>130</v>
      </c>
      <c r="B316" s="18" t="s">
        <v>21</v>
      </c>
      <c r="C316" s="18" t="s">
        <v>3</v>
      </c>
      <c r="D316" s="18" t="s">
        <v>1</v>
      </c>
      <c r="E316" s="18" t="s">
        <v>53</v>
      </c>
      <c r="F316" s="18"/>
      <c r="G316" s="18"/>
      <c r="H316" s="18"/>
      <c r="I316" s="25">
        <f t="shared" ref="I316:J317" si="147">I317</f>
        <v>76.8</v>
      </c>
      <c r="J316" s="25">
        <f t="shared" si="147"/>
        <v>76.8</v>
      </c>
      <c r="K316" s="25">
        <f t="shared" si="121"/>
        <v>100</v>
      </c>
      <c r="L316" s="21"/>
      <c r="M316" s="21"/>
    </row>
    <row r="317" spans="1:13" ht="75" x14ac:dyDescent="0.2">
      <c r="A317" s="15" t="s">
        <v>340</v>
      </c>
      <c r="B317" s="18" t="s">
        <v>21</v>
      </c>
      <c r="C317" s="18" t="s">
        <v>3</v>
      </c>
      <c r="D317" s="18" t="s">
        <v>1</v>
      </c>
      <c r="E317" s="18" t="s">
        <v>105</v>
      </c>
      <c r="F317" s="18"/>
      <c r="G317" s="18"/>
      <c r="H317" s="18"/>
      <c r="I317" s="25">
        <f t="shared" si="147"/>
        <v>76.8</v>
      </c>
      <c r="J317" s="25">
        <f t="shared" si="147"/>
        <v>76.8</v>
      </c>
      <c r="K317" s="25">
        <f t="shared" si="121"/>
        <v>100</v>
      </c>
      <c r="L317" s="21"/>
      <c r="M317" s="21"/>
    </row>
    <row r="318" spans="1:13" ht="45" x14ac:dyDescent="0.2">
      <c r="A318" s="19" t="s">
        <v>320</v>
      </c>
      <c r="B318" s="18" t="s">
        <v>21</v>
      </c>
      <c r="C318" s="18" t="s">
        <v>3</v>
      </c>
      <c r="D318" s="18" t="s">
        <v>1</v>
      </c>
      <c r="E318" s="18" t="s">
        <v>105</v>
      </c>
      <c r="F318" s="18" t="s">
        <v>4</v>
      </c>
      <c r="G318" s="18" t="s">
        <v>1</v>
      </c>
      <c r="H318" s="18" t="s">
        <v>27</v>
      </c>
      <c r="I318" s="41">
        <v>76.8</v>
      </c>
      <c r="J318" s="41">
        <v>76.8</v>
      </c>
      <c r="K318" s="25">
        <f t="shared" si="121"/>
        <v>100</v>
      </c>
      <c r="L318" s="21"/>
      <c r="M318" s="21"/>
    </row>
    <row r="319" spans="1:13" ht="60" x14ac:dyDescent="0.2">
      <c r="A319" s="19" t="s">
        <v>165</v>
      </c>
      <c r="B319" s="18" t="s">
        <v>21</v>
      </c>
      <c r="C319" s="18" t="s">
        <v>3</v>
      </c>
      <c r="D319" s="18" t="s">
        <v>22</v>
      </c>
      <c r="E319" s="18" t="s">
        <v>53</v>
      </c>
      <c r="F319" s="18"/>
      <c r="G319" s="18"/>
      <c r="H319" s="18"/>
      <c r="I319" s="25">
        <f t="shared" ref="I319:J320" si="148">I320</f>
        <v>6.3</v>
      </c>
      <c r="J319" s="25">
        <f t="shared" si="148"/>
        <v>6.3</v>
      </c>
      <c r="K319" s="25">
        <f t="shared" si="121"/>
        <v>100</v>
      </c>
      <c r="L319" s="21"/>
      <c r="M319" s="21"/>
    </row>
    <row r="320" spans="1:13" ht="60" x14ac:dyDescent="0.2">
      <c r="A320" s="15" t="s">
        <v>341</v>
      </c>
      <c r="B320" s="18" t="s">
        <v>21</v>
      </c>
      <c r="C320" s="18" t="s">
        <v>3</v>
      </c>
      <c r="D320" s="18" t="s">
        <v>22</v>
      </c>
      <c r="E320" s="18" t="s">
        <v>164</v>
      </c>
      <c r="F320" s="18"/>
      <c r="G320" s="18"/>
      <c r="H320" s="18"/>
      <c r="I320" s="25">
        <f t="shared" si="148"/>
        <v>6.3</v>
      </c>
      <c r="J320" s="25">
        <f t="shared" si="148"/>
        <v>6.3</v>
      </c>
      <c r="K320" s="25">
        <f t="shared" si="121"/>
        <v>100</v>
      </c>
      <c r="L320" s="21"/>
      <c r="M320" s="21"/>
    </row>
    <row r="321" spans="1:13" ht="45" x14ac:dyDescent="0.2">
      <c r="A321" s="19" t="s">
        <v>320</v>
      </c>
      <c r="B321" s="18" t="s">
        <v>21</v>
      </c>
      <c r="C321" s="18" t="s">
        <v>3</v>
      </c>
      <c r="D321" s="18" t="s">
        <v>22</v>
      </c>
      <c r="E321" s="18" t="s">
        <v>164</v>
      </c>
      <c r="F321" s="18" t="s">
        <v>4</v>
      </c>
      <c r="G321" s="18" t="s">
        <v>1</v>
      </c>
      <c r="H321" s="18" t="s">
        <v>27</v>
      </c>
      <c r="I321" s="41">
        <v>6.3</v>
      </c>
      <c r="J321" s="41">
        <v>6.3</v>
      </c>
      <c r="K321" s="25">
        <f t="shared" si="121"/>
        <v>100</v>
      </c>
      <c r="L321" s="21"/>
      <c r="M321" s="21"/>
    </row>
    <row r="322" spans="1:13" ht="45" x14ac:dyDescent="0.2">
      <c r="A322" s="19" t="s">
        <v>382</v>
      </c>
      <c r="B322" s="18" t="s">
        <v>21</v>
      </c>
      <c r="C322" s="18" t="s">
        <v>3</v>
      </c>
      <c r="D322" s="18" t="s">
        <v>19</v>
      </c>
      <c r="E322" s="18" t="s">
        <v>53</v>
      </c>
      <c r="F322" s="18"/>
      <c r="G322" s="18"/>
      <c r="H322" s="18"/>
      <c r="I322" s="25">
        <f t="shared" ref="I322:J323" si="149">I323</f>
        <v>930.2</v>
      </c>
      <c r="J322" s="25">
        <f t="shared" si="149"/>
        <v>0</v>
      </c>
      <c r="K322" s="25">
        <f t="shared" si="121"/>
        <v>0</v>
      </c>
      <c r="L322" s="21"/>
      <c r="M322" s="21"/>
    </row>
    <row r="323" spans="1:13" ht="30" x14ac:dyDescent="0.2">
      <c r="A323" s="19" t="s">
        <v>383</v>
      </c>
      <c r="B323" s="18" t="s">
        <v>21</v>
      </c>
      <c r="C323" s="18" t="s">
        <v>3</v>
      </c>
      <c r="D323" s="18" t="s">
        <v>19</v>
      </c>
      <c r="E323" s="18" t="s">
        <v>384</v>
      </c>
      <c r="F323" s="18"/>
      <c r="G323" s="18"/>
      <c r="H323" s="18"/>
      <c r="I323" s="25">
        <f t="shared" si="149"/>
        <v>930.2</v>
      </c>
      <c r="J323" s="25">
        <f t="shared" si="149"/>
        <v>0</v>
      </c>
      <c r="K323" s="25">
        <f t="shared" si="121"/>
        <v>0</v>
      </c>
      <c r="L323" s="21"/>
      <c r="M323" s="21"/>
    </row>
    <row r="324" spans="1:13" ht="75" x14ac:dyDescent="0.2">
      <c r="A324" s="19" t="s">
        <v>189</v>
      </c>
      <c r="B324" s="18" t="s">
        <v>21</v>
      </c>
      <c r="C324" s="18" t="s">
        <v>3</v>
      </c>
      <c r="D324" s="18" t="s">
        <v>19</v>
      </c>
      <c r="E324" s="18" t="s">
        <v>384</v>
      </c>
      <c r="F324" s="18" t="s">
        <v>188</v>
      </c>
      <c r="G324" s="18" t="s">
        <v>23</v>
      </c>
      <c r="H324" s="18" t="s">
        <v>1</v>
      </c>
      <c r="I324" s="41">
        <v>930.2</v>
      </c>
      <c r="J324" s="41">
        <v>0</v>
      </c>
      <c r="K324" s="25">
        <f t="shared" si="121"/>
        <v>0</v>
      </c>
      <c r="L324" s="21"/>
      <c r="M324" s="21"/>
    </row>
    <row r="325" spans="1:13" ht="30" x14ac:dyDescent="0.2">
      <c r="A325" s="15" t="s">
        <v>182</v>
      </c>
      <c r="B325" s="18" t="s">
        <v>21</v>
      </c>
      <c r="C325" s="18" t="s">
        <v>6</v>
      </c>
      <c r="D325" s="18" t="s">
        <v>48</v>
      </c>
      <c r="E325" s="18" t="s">
        <v>53</v>
      </c>
      <c r="F325" s="18"/>
      <c r="G325" s="18"/>
      <c r="H325" s="18"/>
      <c r="I325" s="25">
        <f t="shared" ref="I325:J325" si="150">I330+I326+I332</f>
        <v>1069.0999999999999</v>
      </c>
      <c r="J325" s="25">
        <f t="shared" si="150"/>
        <v>1064.0999999999999</v>
      </c>
      <c r="K325" s="25">
        <f t="shared" si="121"/>
        <v>99.532316902067166</v>
      </c>
      <c r="L325" s="21"/>
      <c r="M325" s="21"/>
    </row>
    <row r="326" spans="1:13" ht="45" x14ac:dyDescent="0.2">
      <c r="A326" s="15" t="s">
        <v>356</v>
      </c>
      <c r="B326" s="18" t="s">
        <v>21</v>
      </c>
      <c r="C326" s="18" t="s">
        <v>6</v>
      </c>
      <c r="D326" s="18" t="s">
        <v>48</v>
      </c>
      <c r="E326" s="18" t="s">
        <v>53</v>
      </c>
      <c r="F326" s="18"/>
      <c r="G326" s="18"/>
      <c r="H326" s="18"/>
      <c r="I326" s="25">
        <f t="shared" ref="I326:J327" si="151">I327</f>
        <v>111.4</v>
      </c>
      <c r="J326" s="25">
        <f t="shared" si="151"/>
        <v>111.4</v>
      </c>
      <c r="K326" s="25">
        <f t="shared" si="121"/>
        <v>100</v>
      </c>
      <c r="L326" s="21"/>
      <c r="M326" s="21"/>
    </row>
    <row r="327" spans="1:13" ht="45" x14ac:dyDescent="0.2">
      <c r="A327" s="15" t="s">
        <v>345</v>
      </c>
      <c r="B327" s="18" t="s">
        <v>21</v>
      </c>
      <c r="C327" s="18" t="s">
        <v>6</v>
      </c>
      <c r="D327" s="18" t="s">
        <v>1</v>
      </c>
      <c r="E327" s="18" t="s">
        <v>432</v>
      </c>
      <c r="F327" s="18"/>
      <c r="G327" s="18"/>
      <c r="H327" s="18"/>
      <c r="I327" s="25">
        <f t="shared" si="151"/>
        <v>111.4</v>
      </c>
      <c r="J327" s="25">
        <f t="shared" si="151"/>
        <v>111.4</v>
      </c>
      <c r="K327" s="25">
        <f t="shared" si="121"/>
        <v>100</v>
      </c>
      <c r="L327" s="21"/>
      <c r="M327" s="21"/>
    </row>
    <row r="328" spans="1:13" ht="45" x14ac:dyDescent="0.2">
      <c r="A328" s="15" t="s">
        <v>320</v>
      </c>
      <c r="B328" s="18" t="s">
        <v>21</v>
      </c>
      <c r="C328" s="18" t="s">
        <v>6</v>
      </c>
      <c r="D328" s="18" t="s">
        <v>1</v>
      </c>
      <c r="E328" s="18" t="s">
        <v>432</v>
      </c>
      <c r="F328" s="18" t="s">
        <v>4</v>
      </c>
      <c r="G328" s="18" t="s">
        <v>1</v>
      </c>
      <c r="H328" s="18" t="s">
        <v>27</v>
      </c>
      <c r="I328" s="41">
        <v>111.4</v>
      </c>
      <c r="J328" s="41">
        <v>111.4</v>
      </c>
      <c r="K328" s="25">
        <f t="shared" si="121"/>
        <v>100</v>
      </c>
      <c r="L328" s="21"/>
      <c r="M328" s="21"/>
    </row>
    <row r="329" spans="1:13" ht="30" x14ac:dyDescent="0.2">
      <c r="A329" s="15" t="s">
        <v>176</v>
      </c>
      <c r="B329" s="18" t="s">
        <v>21</v>
      </c>
      <c r="C329" s="18" t="s">
        <v>6</v>
      </c>
      <c r="D329" s="18" t="s">
        <v>5</v>
      </c>
      <c r="E329" s="18" t="s">
        <v>53</v>
      </c>
      <c r="F329" s="18"/>
      <c r="G329" s="18"/>
      <c r="H329" s="18"/>
      <c r="I329" s="25">
        <f t="shared" ref="I329:J330" si="152">I330</f>
        <v>340.7</v>
      </c>
      <c r="J329" s="25">
        <f t="shared" si="152"/>
        <v>335.7</v>
      </c>
      <c r="K329" s="25">
        <f t="shared" si="121"/>
        <v>98.53243322571177</v>
      </c>
      <c r="L329" s="21"/>
      <c r="M329" s="21"/>
    </row>
    <row r="330" spans="1:13" ht="30" x14ac:dyDescent="0.2">
      <c r="A330" s="15" t="s">
        <v>299</v>
      </c>
      <c r="B330" s="18" t="s">
        <v>21</v>
      </c>
      <c r="C330" s="18" t="s">
        <v>6</v>
      </c>
      <c r="D330" s="18" t="s">
        <v>5</v>
      </c>
      <c r="E330" s="18" t="s">
        <v>106</v>
      </c>
      <c r="F330" s="18"/>
      <c r="G330" s="18"/>
      <c r="H330" s="18"/>
      <c r="I330" s="25">
        <f t="shared" si="152"/>
        <v>340.7</v>
      </c>
      <c r="J330" s="25">
        <f t="shared" si="152"/>
        <v>335.7</v>
      </c>
      <c r="K330" s="25">
        <f t="shared" si="121"/>
        <v>98.53243322571177</v>
      </c>
      <c r="L330" s="21"/>
      <c r="M330" s="21"/>
    </row>
    <row r="331" spans="1:13" ht="45" x14ac:dyDescent="0.2">
      <c r="A331" s="19" t="s">
        <v>320</v>
      </c>
      <c r="B331" s="18" t="s">
        <v>21</v>
      </c>
      <c r="C331" s="18" t="s">
        <v>6</v>
      </c>
      <c r="D331" s="18" t="s">
        <v>5</v>
      </c>
      <c r="E331" s="18" t="s">
        <v>106</v>
      </c>
      <c r="F331" s="18" t="s">
        <v>4</v>
      </c>
      <c r="G331" s="18" t="s">
        <v>1</v>
      </c>
      <c r="H331" s="18" t="s">
        <v>27</v>
      </c>
      <c r="I331" s="41">
        <v>340.7</v>
      </c>
      <c r="J331" s="41">
        <v>335.7</v>
      </c>
      <c r="K331" s="25">
        <f t="shared" si="121"/>
        <v>98.53243322571177</v>
      </c>
      <c r="L331" s="21"/>
      <c r="M331" s="21"/>
    </row>
    <row r="332" spans="1:13" ht="30" x14ac:dyDescent="0.2">
      <c r="A332" s="19" t="s">
        <v>385</v>
      </c>
      <c r="B332" s="18" t="s">
        <v>21</v>
      </c>
      <c r="C332" s="18" t="s">
        <v>6</v>
      </c>
      <c r="D332" s="18" t="s">
        <v>19</v>
      </c>
      <c r="E332" s="18" t="s">
        <v>53</v>
      </c>
      <c r="F332" s="18"/>
      <c r="G332" s="18"/>
      <c r="H332" s="18"/>
      <c r="I332" s="25">
        <f t="shared" ref="I332:J333" si="153">I333</f>
        <v>617</v>
      </c>
      <c r="J332" s="25">
        <f t="shared" si="153"/>
        <v>617</v>
      </c>
      <c r="K332" s="25">
        <f t="shared" ref="K332:K395" si="154">J332/I332*100</f>
        <v>100</v>
      </c>
      <c r="L332" s="21"/>
      <c r="M332" s="21"/>
    </row>
    <row r="333" spans="1:13" ht="30" x14ac:dyDescent="0.2">
      <c r="A333" s="19" t="s">
        <v>386</v>
      </c>
      <c r="B333" s="18" t="s">
        <v>21</v>
      </c>
      <c r="C333" s="18" t="s">
        <v>6</v>
      </c>
      <c r="D333" s="18" t="s">
        <v>19</v>
      </c>
      <c r="E333" s="18" t="s">
        <v>387</v>
      </c>
      <c r="F333" s="18"/>
      <c r="G333" s="18"/>
      <c r="H333" s="18"/>
      <c r="I333" s="25">
        <f t="shared" si="153"/>
        <v>617</v>
      </c>
      <c r="J333" s="25">
        <f t="shared" si="153"/>
        <v>617</v>
      </c>
      <c r="K333" s="25">
        <f t="shared" si="154"/>
        <v>100</v>
      </c>
      <c r="L333" s="21"/>
      <c r="M333" s="21"/>
    </row>
    <row r="334" spans="1:13" ht="75" x14ac:dyDescent="0.2">
      <c r="A334" s="19" t="s">
        <v>189</v>
      </c>
      <c r="B334" s="18" t="s">
        <v>21</v>
      </c>
      <c r="C334" s="18" t="s">
        <v>6</v>
      </c>
      <c r="D334" s="18" t="s">
        <v>19</v>
      </c>
      <c r="E334" s="18" t="s">
        <v>387</v>
      </c>
      <c r="F334" s="18" t="s">
        <v>188</v>
      </c>
      <c r="G334" s="18" t="s">
        <v>1</v>
      </c>
      <c r="H334" s="18" t="s">
        <v>27</v>
      </c>
      <c r="I334" s="41">
        <v>617</v>
      </c>
      <c r="J334" s="41">
        <v>617</v>
      </c>
      <c r="K334" s="25">
        <f t="shared" si="154"/>
        <v>100</v>
      </c>
      <c r="L334" s="21"/>
      <c r="M334" s="21"/>
    </row>
    <row r="335" spans="1:13" ht="45" x14ac:dyDescent="0.2">
      <c r="A335" s="15" t="s">
        <v>146</v>
      </c>
      <c r="B335" s="18" t="s">
        <v>21</v>
      </c>
      <c r="C335" s="18" t="s">
        <v>7</v>
      </c>
      <c r="D335" s="18" t="s">
        <v>48</v>
      </c>
      <c r="E335" s="18" t="s">
        <v>53</v>
      </c>
      <c r="F335" s="18"/>
      <c r="G335" s="18"/>
      <c r="H335" s="18"/>
      <c r="I335" s="25">
        <f t="shared" ref="I335:J335" si="155">I336</f>
        <v>2809.9</v>
      </c>
      <c r="J335" s="25">
        <f t="shared" si="155"/>
        <v>2731.2999999999997</v>
      </c>
      <c r="K335" s="25">
        <f t="shared" si="154"/>
        <v>97.202747428734099</v>
      </c>
      <c r="L335" s="21"/>
      <c r="M335" s="21"/>
    </row>
    <row r="336" spans="1:13" ht="45" x14ac:dyDescent="0.2">
      <c r="A336" s="15" t="s">
        <v>72</v>
      </c>
      <c r="B336" s="18" t="s">
        <v>21</v>
      </c>
      <c r="C336" s="18" t="s">
        <v>7</v>
      </c>
      <c r="D336" s="18" t="s">
        <v>1</v>
      </c>
      <c r="E336" s="18" t="s">
        <v>53</v>
      </c>
      <c r="F336" s="18"/>
      <c r="G336" s="18"/>
      <c r="H336" s="18"/>
      <c r="I336" s="25">
        <f t="shared" ref="I336:J336" si="156">I337+I339</f>
        <v>2809.9</v>
      </c>
      <c r="J336" s="25">
        <f t="shared" si="156"/>
        <v>2731.2999999999997</v>
      </c>
      <c r="K336" s="25">
        <f t="shared" si="154"/>
        <v>97.202747428734099</v>
      </c>
      <c r="L336" s="21"/>
      <c r="M336" s="21"/>
    </row>
    <row r="337" spans="1:13" ht="60" x14ac:dyDescent="0.2">
      <c r="A337" s="15" t="s">
        <v>110</v>
      </c>
      <c r="B337" s="18" t="s">
        <v>21</v>
      </c>
      <c r="C337" s="18" t="s">
        <v>7</v>
      </c>
      <c r="D337" s="18" t="s">
        <v>1</v>
      </c>
      <c r="E337" s="18" t="s">
        <v>95</v>
      </c>
      <c r="F337" s="18"/>
      <c r="G337" s="18"/>
      <c r="H337" s="18"/>
      <c r="I337" s="25">
        <f t="shared" ref="I337:J337" si="157">I338</f>
        <v>2696.4</v>
      </c>
      <c r="J337" s="25">
        <f t="shared" si="157"/>
        <v>2681.6</v>
      </c>
      <c r="K337" s="25">
        <f t="shared" si="154"/>
        <v>99.451120011867673</v>
      </c>
      <c r="L337" s="21"/>
      <c r="M337" s="21"/>
    </row>
    <row r="338" spans="1:13" ht="60" x14ac:dyDescent="0.2">
      <c r="A338" s="19" t="s">
        <v>110</v>
      </c>
      <c r="B338" s="18" t="s">
        <v>21</v>
      </c>
      <c r="C338" s="18" t="s">
        <v>7</v>
      </c>
      <c r="D338" s="18" t="s">
        <v>1</v>
      </c>
      <c r="E338" s="18" t="s">
        <v>95</v>
      </c>
      <c r="F338" s="18" t="s">
        <v>192</v>
      </c>
      <c r="G338" s="18" t="s">
        <v>1</v>
      </c>
      <c r="H338" s="18" t="s">
        <v>27</v>
      </c>
      <c r="I338" s="41">
        <v>2696.4</v>
      </c>
      <c r="J338" s="41">
        <v>2681.6</v>
      </c>
      <c r="K338" s="25">
        <f t="shared" si="154"/>
        <v>99.451120011867673</v>
      </c>
      <c r="L338" s="21"/>
      <c r="M338" s="21"/>
    </row>
    <row r="339" spans="1:13" ht="45" x14ac:dyDescent="0.2">
      <c r="A339" s="15" t="s">
        <v>298</v>
      </c>
      <c r="B339" s="18" t="s">
        <v>21</v>
      </c>
      <c r="C339" s="18" t="s">
        <v>7</v>
      </c>
      <c r="D339" s="18" t="s">
        <v>1</v>
      </c>
      <c r="E339" s="18" t="s">
        <v>53</v>
      </c>
      <c r="F339" s="18"/>
      <c r="G339" s="18"/>
      <c r="H339" s="18"/>
      <c r="I339" s="25">
        <f t="shared" ref="I339:J339" si="158">SUM(I341:I342)</f>
        <v>113.5</v>
      </c>
      <c r="J339" s="25">
        <f t="shared" si="158"/>
        <v>49.7</v>
      </c>
      <c r="K339" s="25">
        <f t="shared" si="154"/>
        <v>43.78854625550661</v>
      </c>
      <c r="L339" s="21"/>
      <c r="M339" s="21"/>
    </row>
    <row r="340" spans="1:13" ht="45" x14ac:dyDescent="0.2">
      <c r="A340" s="15" t="s">
        <v>298</v>
      </c>
      <c r="B340" s="18" t="s">
        <v>21</v>
      </c>
      <c r="C340" s="18" t="s">
        <v>7</v>
      </c>
      <c r="D340" s="18" t="s">
        <v>1</v>
      </c>
      <c r="E340" s="18" t="s">
        <v>63</v>
      </c>
      <c r="F340" s="18"/>
      <c r="G340" s="18"/>
      <c r="H340" s="18"/>
      <c r="I340" s="25">
        <f t="shared" ref="I340:J340" si="159">I341+I342</f>
        <v>113.5</v>
      </c>
      <c r="J340" s="25">
        <f t="shared" si="159"/>
        <v>49.7</v>
      </c>
      <c r="K340" s="25">
        <f t="shared" si="154"/>
        <v>43.78854625550661</v>
      </c>
      <c r="L340" s="21"/>
      <c r="M340" s="21"/>
    </row>
    <row r="341" spans="1:13" ht="45" x14ac:dyDescent="0.2">
      <c r="A341" s="19" t="s">
        <v>320</v>
      </c>
      <c r="B341" s="18" t="s">
        <v>21</v>
      </c>
      <c r="C341" s="18" t="s">
        <v>7</v>
      </c>
      <c r="D341" s="18" t="s">
        <v>1</v>
      </c>
      <c r="E341" s="18" t="s">
        <v>63</v>
      </c>
      <c r="F341" s="18" t="s">
        <v>4</v>
      </c>
      <c r="G341" s="18" t="s">
        <v>1</v>
      </c>
      <c r="H341" s="18" t="s">
        <v>27</v>
      </c>
      <c r="I341" s="41">
        <v>93.5</v>
      </c>
      <c r="J341" s="41">
        <v>49.7</v>
      </c>
      <c r="K341" s="25">
        <f t="shared" si="154"/>
        <v>53.155080213903751</v>
      </c>
      <c r="L341" s="21"/>
      <c r="M341" s="21"/>
    </row>
    <row r="342" spans="1:13" ht="30" x14ac:dyDescent="0.2">
      <c r="A342" s="19" t="s">
        <v>321</v>
      </c>
      <c r="B342" s="18" t="s">
        <v>21</v>
      </c>
      <c r="C342" s="18" t="s">
        <v>7</v>
      </c>
      <c r="D342" s="18" t="s">
        <v>1</v>
      </c>
      <c r="E342" s="18" t="s">
        <v>63</v>
      </c>
      <c r="F342" s="18" t="s">
        <v>190</v>
      </c>
      <c r="G342" s="18" t="s">
        <v>1</v>
      </c>
      <c r="H342" s="18" t="s">
        <v>27</v>
      </c>
      <c r="I342" s="41">
        <v>20</v>
      </c>
      <c r="J342" s="41">
        <v>0</v>
      </c>
      <c r="K342" s="25">
        <f t="shared" si="154"/>
        <v>0</v>
      </c>
      <c r="L342" s="21"/>
      <c r="M342" s="21"/>
    </row>
    <row r="343" spans="1:13" ht="110.25" x14ac:dyDescent="0.2">
      <c r="A343" s="12" t="s">
        <v>43</v>
      </c>
      <c r="B343" s="13" t="s">
        <v>26</v>
      </c>
      <c r="C343" s="13" t="s">
        <v>2</v>
      </c>
      <c r="D343" s="13" t="s">
        <v>48</v>
      </c>
      <c r="E343" s="13" t="s">
        <v>53</v>
      </c>
      <c r="F343" s="13"/>
      <c r="G343" s="13"/>
      <c r="H343" s="13"/>
      <c r="I343" s="44">
        <f>I344</f>
        <v>235.6</v>
      </c>
      <c r="J343" s="44">
        <f t="shared" ref="J343" si="160">J344</f>
        <v>235.6</v>
      </c>
      <c r="K343" s="24">
        <f t="shared" si="154"/>
        <v>100</v>
      </c>
      <c r="L343" s="21"/>
      <c r="M343" s="21"/>
    </row>
    <row r="344" spans="1:13" ht="30" x14ac:dyDescent="0.2">
      <c r="A344" s="15" t="s">
        <v>131</v>
      </c>
      <c r="B344" s="18" t="s">
        <v>26</v>
      </c>
      <c r="C344" s="18" t="s">
        <v>3</v>
      </c>
      <c r="D344" s="18" t="s">
        <v>48</v>
      </c>
      <c r="E344" s="18" t="s">
        <v>53</v>
      </c>
      <c r="F344" s="18"/>
      <c r="G344" s="18"/>
      <c r="H344" s="18"/>
      <c r="I344" s="25">
        <f t="shared" ref="I344:J344" si="161">I346</f>
        <v>235.6</v>
      </c>
      <c r="J344" s="25">
        <f t="shared" si="161"/>
        <v>235.6</v>
      </c>
      <c r="K344" s="25">
        <f t="shared" si="154"/>
        <v>100</v>
      </c>
      <c r="L344" s="21"/>
      <c r="M344" s="21"/>
    </row>
    <row r="345" spans="1:13" ht="30" x14ac:dyDescent="0.2">
      <c r="A345" s="15" t="s">
        <v>451</v>
      </c>
      <c r="B345" s="18" t="s">
        <v>26</v>
      </c>
      <c r="C345" s="18" t="s">
        <v>3</v>
      </c>
      <c r="D345" s="18" t="s">
        <v>1</v>
      </c>
      <c r="E345" s="18" t="s">
        <v>53</v>
      </c>
      <c r="F345" s="18"/>
      <c r="G345" s="18"/>
      <c r="H345" s="18"/>
      <c r="I345" s="25">
        <f t="shared" ref="I345:J345" si="162">I346</f>
        <v>235.6</v>
      </c>
      <c r="J345" s="25">
        <f t="shared" si="162"/>
        <v>235.6</v>
      </c>
      <c r="K345" s="25">
        <f t="shared" si="154"/>
        <v>100</v>
      </c>
      <c r="L345" s="21"/>
      <c r="M345" s="21"/>
    </row>
    <row r="346" spans="1:13" x14ac:dyDescent="0.2">
      <c r="A346" s="15" t="s">
        <v>318</v>
      </c>
      <c r="B346" s="18" t="s">
        <v>26</v>
      </c>
      <c r="C346" s="18" t="s">
        <v>3</v>
      </c>
      <c r="D346" s="18" t="s">
        <v>1</v>
      </c>
      <c r="E346" s="18" t="s">
        <v>88</v>
      </c>
      <c r="F346" s="18"/>
      <c r="G346" s="18"/>
      <c r="H346" s="18"/>
      <c r="I346" s="25">
        <f t="shared" ref="I346:J346" si="163">I347</f>
        <v>235.6</v>
      </c>
      <c r="J346" s="25">
        <f t="shared" si="163"/>
        <v>235.6</v>
      </c>
      <c r="K346" s="25">
        <f t="shared" si="154"/>
        <v>100</v>
      </c>
      <c r="L346" s="21"/>
      <c r="M346" s="21"/>
    </row>
    <row r="347" spans="1:13" ht="45" x14ac:dyDescent="0.2">
      <c r="A347" s="19" t="s">
        <v>320</v>
      </c>
      <c r="B347" s="18" t="s">
        <v>26</v>
      </c>
      <c r="C347" s="18" t="s">
        <v>3</v>
      </c>
      <c r="D347" s="18" t="s">
        <v>1</v>
      </c>
      <c r="E347" s="18" t="s">
        <v>88</v>
      </c>
      <c r="F347" s="18" t="s">
        <v>4</v>
      </c>
      <c r="G347" s="18" t="s">
        <v>1</v>
      </c>
      <c r="H347" s="18" t="s">
        <v>27</v>
      </c>
      <c r="I347" s="41">
        <v>235.6</v>
      </c>
      <c r="J347" s="41">
        <v>235.6</v>
      </c>
      <c r="K347" s="25">
        <f t="shared" si="154"/>
        <v>100</v>
      </c>
      <c r="L347" s="21"/>
      <c r="M347" s="21"/>
    </row>
    <row r="348" spans="1:13" ht="110.25" x14ac:dyDescent="0.2">
      <c r="A348" s="12" t="s">
        <v>452</v>
      </c>
      <c r="B348" s="13" t="s">
        <v>27</v>
      </c>
      <c r="C348" s="13" t="s">
        <v>2</v>
      </c>
      <c r="D348" s="13" t="s">
        <v>48</v>
      </c>
      <c r="E348" s="13" t="s">
        <v>53</v>
      </c>
      <c r="F348" s="13"/>
      <c r="G348" s="13"/>
      <c r="H348" s="13"/>
      <c r="I348" s="24">
        <f t="shared" ref="I348:J351" si="164">I349</f>
        <v>10</v>
      </c>
      <c r="J348" s="24">
        <f t="shared" si="164"/>
        <v>0</v>
      </c>
      <c r="K348" s="24">
        <f t="shared" si="154"/>
        <v>0</v>
      </c>
      <c r="L348" s="21"/>
      <c r="M348" s="21"/>
    </row>
    <row r="349" spans="1:13" ht="45" x14ac:dyDescent="0.2">
      <c r="A349" s="15" t="s">
        <v>132</v>
      </c>
      <c r="B349" s="18" t="s">
        <v>27</v>
      </c>
      <c r="C349" s="18" t="s">
        <v>3</v>
      </c>
      <c r="D349" s="18" t="s">
        <v>48</v>
      </c>
      <c r="E349" s="18" t="s">
        <v>53</v>
      </c>
      <c r="F349" s="18"/>
      <c r="G349" s="18"/>
      <c r="H349" s="18"/>
      <c r="I349" s="25">
        <f t="shared" ref="I349:J349" si="165">I351</f>
        <v>10</v>
      </c>
      <c r="J349" s="25">
        <f t="shared" si="165"/>
        <v>0</v>
      </c>
      <c r="K349" s="25">
        <f t="shared" si="154"/>
        <v>0</v>
      </c>
      <c r="L349" s="21"/>
      <c r="M349" s="21"/>
    </row>
    <row r="350" spans="1:13" ht="45" x14ac:dyDescent="0.2">
      <c r="A350" s="15" t="s">
        <v>143</v>
      </c>
      <c r="B350" s="18" t="s">
        <v>27</v>
      </c>
      <c r="C350" s="18" t="s">
        <v>3</v>
      </c>
      <c r="D350" s="18" t="s">
        <v>1</v>
      </c>
      <c r="E350" s="18" t="s">
        <v>53</v>
      </c>
      <c r="F350" s="18"/>
      <c r="G350" s="18"/>
      <c r="H350" s="18"/>
      <c r="I350" s="25">
        <f t="shared" ref="I350:J350" si="166">I351</f>
        <v>10</v>
      </c>
      <c r="J350" s="25">
        <f t="shared" si="166"/>
        <v>0</v>
      </c>
      <c r="K350" s="25">
        <f t="shared" si="154"/>
        <v>0</v>
      </c>
      <c r="L350" s="21"/>
      <c r="M350" s="21"/>
    </row>
    <row r="351" spans="1:13" ht="45" x14ac:dyDescent="0.2">
      <c r="A351" s="15" t="s">
        <v>143</v>
      </c>
      <c r="B351" s="18" t="s">
        <v>27</v>
      </c>
      <c r="C351" s="18" t="s">
        <v>3</v>
      </c>
      <c r="D351" s="18" t="s">
        <v>1</v>
      </c>
      <c r="E351" s="18" t="s">
        <v>89</v>
      </c>
      <c r="F351" s="18"/>
      <c r="G351" s="18"/>
      <c r="H351" s="18"/>
      <c r="I351" s="25">
        <f t="shared" si="164"/>
        <v>10</v>
      </c>
      <c r="J351" s="25">
        <f t="shared" si="164"/>
        <v>0</v>
      </c>
      <c r="K351" s="25">
        <f t="shared" si="154"/>
        <v>0</v>
      </c>
      <c r="L351" s="21"/>
      <c r="M351" s="21"/>
    </row>
    <row r="352" spans="1:13" ht="45" x14ac:dyDescent="0.2">
      <c r="A352" s="19" t="s">
        <v>320</v>
      </c>
      <c r="B352" s="18" t="s">
        <v>27</v>
      </c>
      <c r="C352" s="18" t="s">
        <v>3</v>
      </c>
      <c r="D352" s="18" t="s">
        <v>1</v>
      </c>
      <c r="E352" s="18" t="s">
        <v>89</v>
      </c>
      <c r="F352" s="18" t="s">
        <v>4</v>
      </c>
      <c r="G352" s="18" t="s">
        <v>1</v>
      </c>
      <c r="H352" s="18" t="s">
        <v>27</v>
      </c>
      <c r="I352" s="41">
        <v>10</v>
      </c>
      <c r="J352" s="41">
        <v>0</v>
      </c>
      <c r="K352" s="25">
        <f t="shared" si="154"/>
        <v>0</v>
      </c>
      <c r="L352" s="21"/>
      <c r="M352" s="21"/>
    </row>
    <row r="353" spans="1:13" ht="110.25" x14ac:dyDescent="0.2">
      <c r="A353" s="12" t="s">
        <v>28</v>
      </c>
      <c r="B353" s="13" t="s">
        <v>29</v>
      </c>
      <c r="C353" s="13" t="s">
        <v>2</v>
      </c>
      <c r="D353" s="13" t="s">
        <v>48</v>
      </c>
      <c r="E353" s="13" t="s">
        <v>53</v>
      </c>
      <c r="F353" s="13"/>
      <c r="G353" s="13"/>
      <c r="H353" s="13"/>
      <c r="I353" s="24">
        <f t="shared" ref="I353:J353" si="167">I354</f>
        <v>179.8</v>
      </c>
      <c r="J353" s="24">
        <f t="shared" si="167"/>
        <v>179.8</v>
      </c>
      <c r="K353" s="24">
        <f t="shared" si="154"/>
        <v>100</v>
      </c>
      <c r="L353" s="21"/>
      <c r="M353" s="21"/>
    </row>
    <row r="354" spans="1:13" ht="30" x14ac:dyDescent="0.2">
      <c r="A354" s="15" t="s">
        <v>133</v>
      </c>
      <c r="B354" s="18" t="s">
        <v>29</v>
      </c>
      <c r="C354" s="18" t="s">
        <v>3</v>
      </c>
      <c r="D354" s="18" t="s">
        <v>48</v>
      </c>
      <c r="E354" s="18" t="s">
        <v>53</v>
      </c>
      <c r="F354" s="18"/>
      <c r="G354" s="18"/>
      <c r="H354" s="18"/>
      <c r="I354" s="25">
        <f t="shared" ref="I354:J354" si="168">I356</f>
        <v>179.8</v>
      </c>
      <c r="J354" s="25">
        <f t="shared" si="168"/>
        <v>179.8</v>
      </c>
      <c r="K354" s="25">
        <f t="shared" si="154"/>
        <v>100</v>
      </c>
      <c r="L354" s="21"/>
      <c r="M354" s="21"/>
    </row>
    <row r="355" spans="1:13" ht="30" x14ac:dyDescent="0.2">
      <c r="A355" s="15" t="s">
        <v>453</v>
      </c>
      <c r="B355" s="18" t="s">
        <v>29</v>
      </c>
      <c r="C355" s="18" t="s">
        <v>3</v>
      </c>
      <c r="D355" s="18" t="s">
        <v>1</v>
      </c>
      <c r="E355" s="18" t="s">
        <v>53</v>
      </c>
      <c r="F355" s="18"/>
      <c r="G355" s="18"/>
      <c r="H355" s="18"/>
      <c r="I355" s="25">
        <f t="shared" ref="I355:J355" si="169">I356</f>
        <v>179.8</v>
      </c>
      <c r="J355" s="25">
        <f t="shared" si="169"/>
        <v>179.8</v>
      </c>
      <c r="K355" s="25">
        <f t="shared" si="154"/>
        <v>100</v>
      </c>
      <c r="L355" s="21"/>
      <c r="M355" s="21"/>
    </row>
    <row r="356" spans="1:13" ht="30" x14ac:dyDescent="0.2">
      <c r="A356" s="15" t="s">
        <v>300</v>
      </c>
      <c r="B356" s="18" t="s">
        <v>29</v>
      </c>
      <c r="C356" s="18" t="s">
        <v>3</v>
      </c>
      <c r="D356" s="18" t="s">
        <v>1</v>
      </c>
      <c r="E356" s="18" t="s">
        <v>90</v>
      </c>
      <c r="F356" s="18"/>
      <c r="G356" s="18"/>
      <c r="H356" s="18"/>
      <c r="I356" s="25">
        <f t="shared" ref="I356:J356" si="170">I358+I357</f>
        <v>179.8</v>
      </c>
      <c r="J356" s="25">
        <f t="shared" si="170"/>
        <v>179.8</v>
      </c>
      <c r="K356" s="25">
        <f t="shared" si="154"/>
        <v>100</v>
      </c>
      <c r="L356" s="21"/>
      <c r="M356" s="21"/>
    </row>
    <row r="357" spans="1:13" ht="45" x14ac:dyDescent="0.2">
      <c r="A357" s="19" t="s">
        <v>320</v>
      </c>
      <c r="B357" s="18" t="s">
        <v>29</v>
      </c>
      <c r="C357" s="18" t="s">
        <v>3</v>
      </c>
      <c r="D357" s="18" t="s">
        <v>1</v>
      </c>
      <c r="E357" s="18" t="s">
        <v>90</v>
      </c>
      <c r="F357" s="18" t="s">
        <v>4</v>
      </c>
      <c r="G357" s="18" t="s">
        <v>1</v>
      </c>
      <c r="H357" s="18" t="s">
        <v>25</v>
      </c>
      <c r="I357" s="41">
        <v>19.8</v>
      </c>
      <c r="J357" s="41">
        <v>19.8</v>
      </c>
      <c r="K357" s="25">
        <f t="shared" si="154"/>
        <v>100</v>
      </c>
      <c r="L357" s="21"/>
      <c r="M357" s="21"/>
    </row>
    <row r="358" spans="1:13" ht="45" x14ac:dyDescent="0.2">
      <c r="A358" s="19" t="s">
        <v>320</v>
      </c>
      <c r="B358" s="18" t="s">
        <v>29</v>
      </c>
      <c r="C358" s="18" t="s">
        <v>3</v>
      </c>
      <c r="D358" s="18" t="s">
        <v>1</v>
      </c>
      <c r="E358" s="18" t="s">
        <v>90</v>
      </c>
      <c r="F358" s="18" t="s">
        <v>4</v>
      </c>
      <c r="G358" s="18" t="s">
        <v>1</v>
      </c>
      <c r="H358" s="18" t="s">
        <v>27</v>
      </c>
      <c r="I358" s="41">
        <v>160</v>
      </c>
      <c r="J358" s="41">
        <v>160</v>
      </c>
      <c r="K358" s="25">
        <f t="shared" si="154"/>
        <v>100</v>
      </c>
      <c r="L358" s="21"/>
      <c r="M358" s="21"/>
    </row>
    <row r="359" spans="1:13" ht="126" x14ac:dyDescent="0.2">
      <c r="A359" s="12" t="s">
        <v>134</v>
      </c>
      <c r="B359" s="13" t="s">
        <v>30</v>
      </c>
      <c r="C359" s="13" t="s">
        <v>2</v>
      </c>
      <c r="D359" s="13" t="s">
        <v>48</v>
      </c>
      <c r="E359" s="13" t="s">
        <v>53</v>
      </c>
      <c r="F359" s="13"/>
      <c r="G359" s="13"/>
      <c r="H359" s="13"/>
      <c r="I359" s="24">
        <f t="shared" ref="I359:J362" si="171">I360</f>
        <v>135.1</v>
      </c>
      <c r="J359" s="24">
        <f t="shared" si="171"/>
        <v>135.1</v>
      </c>
      <c r="K359" s="24">
        <f t="shared" si="154"/>
        <v>100</v>
      </c>
      <c r="L359" s="21"/>
      <c r="M359" s="21"/>
    </row>
    <row r="360" spans="1:13" ht="60" x14ac:dyDescent="0.2">
      <c r="A360" s="15" t="s">
        <v>147</v>
      </c>
      <c r="B360" s="18" t="s">
        <v>30</v>
      </c>
      <c r="C360" s="18" t="s">
        <v>3</v>
      </c>
      <c r="D360" s="18" t="s">
        <v>48</v>
      </c>
      <c r="E360" s="18" t="s">
        <v>53</v>
      </c>
      <c r="F360" s="18"/>
      <c r="G360" s="18"/>
      <c r="H360" s="18"/>
      <c r="I360" s="25">
        <f t="shared" ref="I360:J360" si="172">I362</f>
        <v>135.1</v>
      </c>
      <c r="J360" s="25">
        <f t="shared" si="172"/>
        <v>135.1</v>
      </c>
      <c r="K360" s="25">
        <f t="shared" si="154"/>
        <v>100</v>
      </c>
      <c r="L360" s="21"/>
      <c r="M360" s="21"/>
    </row>
    <row r="361" spans="1:13" ht="60" x14ac:dyDescent="0.2">
      <c r="A361" s="15" t="s">
        <v>454</v>
      </c>
      <c r="B361" s="18" t="s">
        <v>30</v>
      </c>
      <c r="C361" s="18" t="s">
        <v>3</v>
      </c>
      <c r="D361" s="18" t="s">
        <v>1</v>
      </c>
      <c r="E361" s="18" t="s">
        <v>53</v>
      </c>
      <c r="F361" s="18"/>
      <c r="G361" s="18"/>
      <c r="H361" s="18"/>
      <c r="I361" s="25">
        <f t="shared" ref="I361:J361" si="173">I362</f>
        <v>135.1</v>
      </c>
      <c r="J361" s="25">
        <f t="shared" si="173"/>
        <v>135.1</v>
      </c>
      <c r="K361" s="25">
        <f t="shared" si="154"/>
        <v>100</v>
      </c>
      <c r="L361" s="21"/>
      <c r="M361" s="21"/>
    </row>
    <row r="362" spans="1:13" ht="45" x14ac:dyDescent="0.2">
      <c r="A362" s="15" t="s">
        <v>301</v>
      </c>
      <c r="B362" s="18" t="s">
        <v>30</v>
      </c>
      <c r="C362" s="18" t="s">
        <v>3</v>
      </c>
      <c r="D362" s="18" t="s">
        <v>1</v>
      </c>
      <c r="E362" s="18" t="s">
        <v>91</v>
      </c>
      <c r="F362" s="18"/>
      <c r="G362" s="18"/>
      <c r="H362" s="18"/>
      <c r="I362" s="25">
        <f t="shared" si="171"/>
        <v>135.1</v>
      </c>
      <c r="J362" s="25">
        <f t="shared" si="171"/>
        <v>135.1</v>
      </c>
      <c r="K362" s="25">
        <f t="shared" si="154"/>
        <v>100</v>
      </c>
      <c r="L362" s="21"/>
      <c r="M362" s="21"/>
    </row>
    <row r="363" spans="1:13" ht="45" x14ac:dyDescent="0.2">
      <c r="A363" s="15" t="s">
        <v>320</v>
      </c>
      <c r="B363" s="18" t="s">
        <v>30</v>
      </c>
      <c r="C363" s="18" t="s">
        <v>3</v>
      </c>
      <c r="D363" s="18" t="s">
        <v>1</v>
      </c>
      <c r="E363" s="18" t="s">
        <v>91</v>
      </c>
      <c r="F363" s="18" t="s">
        <v>4</v>
      </c>
      <c r="G363" s="18" t="s">
        <v>1</v>
      </c>
      <c r="H363" s="18" t="s">
        <v>27</v>
      </c>
      <c r="I363" s="41">
        <v>135.1</v>
      </c>
      <c r="J363" s="41">
        <v>135.1</v>
      </c>
      <c r="K363" s="25">
        <f t="shared" si="154"/>
        <v>100</v>
      </c>
      <c r="L363" s="21"/>
      <c r="M363" s="21"/>
    </row>
    <row r="364" spans="1:13" ht="94.5" x14ac:dyDescent="0.2">
      <c r="A364" s="12" t="s">
        <v>39</v>
      </c>
      <c r="B364" s="13" t="s">
        <v>31</v>
      </c>
      <c r="C364" s="13" t="s">
        <v>2</v>
      </c>
      <c r="D364" s="13" t="s">
        <v>48</v>
      </c>
      <c r="E364" s="13" t="s">
        <v>53</v>
      </c>
      <c r="F364" s="13"/>
      <c r="G364" s="13"/>
      <c r="H364" s="13"/>
      <c r="I364" s="24">
        <f t="shared" ref="I364:J364" si="174">I365+I372</f>
        <v>4319.3999999999996</v>
      </c>
      <c r="J364" s="24">
        <f t="shared" si="174"/>
        <v>3896.7</v>
      </c>
      <c r="K364" s="24">
        <f t="shared" si="154"/>
        <v>90.213918599805538</v>
      </c>
      <c r="L364" s="21"/>
      <c r="M364" s="21"/>
    </row>
    <row r="365" spans="1:13" ht="45" x14ac:dyDescent="0.2">
      <c r="A365" s="15" t="s">
        <v>142</v>
      </c>
      <c r="B365" s="18" t="s">
        <v>31</v>
      </c>
      <c r="C365" s="18" t="s">
        <v>3</v>
      </c>
      <c r="D365" s="18" t="s">
        <v>48</v>
      </c>
      <c r="E365" s="18" t="s">
        <v>53</v>
      </c>
      <c r="F365" s="18"/>
      <c r="G365" s="18"/>
      <c r="H365" s="18"/>
      <c r="I365" s="25">
        <f t="shared" ref="I365:J365" si="175">I367</f>
        <v>2362.6</v>
      </c>
      <c r="J365" s="25">
        <f t="shared" si="175"/>
        <v>2362.6</v>
      </c>
      <c r="K365" s="25">
        <f t="shared" si="154"/>
        <v>100</v>
      </c>
      <c r="L365" s="21"/>
      <c r="M365" s="21"/>
    </row>
    <row r="366" spans="1:13" ht="60" x14ac:dyDescent="0.2">
      <c r="A366" s="15" t="s">
        <v>155</v>
      </c>
      <c r="B366" s="18" t="s">
        <v>31</v>
      </c>
      <c r="C366" s="18" t="s">
        <v>3</v>
      </c>
      <c r="D366" s="18" t="s">
        <v>1</v>
      </c>
      <c r="E366" s="18" t="s">
        <v>53</v>
      </c>
      <c r="F366" s="18"/>
      <c r="G366" s="18"/>
      <c r="H366" s="18"/>
      <c r="I366" s="25">
        <f t="shared" ref="I366:J366" si="176">I367</f>
        <v>2362.6</v>
      </c>
      <c r="J366" s="25">
        <f t="shared" si="176"/>
        <v>2362.6</v>
      </c>
      <c r="K366" s="25">
        <f t="shared" si="154"/>
        <v>100</v>
      </c>
      <c r="L366" s="21"/>
      <c r="M366" s="21"/>
    </row>
    <row r="367" spans="1:13" ht="60" x14ac:dyDescent="0.2">
      <c r="A367" s="15" t="s">
        <v>342</v>
      </c>
      <c r="B367" s="18" t="s">
        <v>31</v>
      </c>
      <c r="C367" s="18" t="s">
        <v>3</v>
      </c>
      <c r="D367" s="18" t="s">
        <v>1</v>
      </c>
      <c r="E367" s="18" t="s">
        <v>92</v>
      </c>
      <c r="F367" s="18"/>
      <c r="G367" s="18"/>
      <c r="H367" s="18"/>
      <c r="I367" s="25">
        <f t="shared" ref="I367:J367" si="177">I368+I369+I370+I371</f>
        <v>2362.6</v>
      </c>
      <c r="J367" s="25">
        <f t="shared" si="177"/>
        <v>2362.6</v>
      </c>
      <c r="K367" s="25">
        <f t="shared" si="154"/>
        <v>100</v>
      </c>
      <c r="L367" s="21"/>
      <c r="M367" s="21"/>
    </row>
    <row r="368" spans="1:13" ht="45" x14ac:dyDescent="0.2">
      <c r="A368" s="19" t="s">
        <v>320</v>
      </c>
      <c r="B368" s="18" t="s">
        <v>31</v>
      </c>
      <c r="C368" s="18" t="s">
        <v>3</v>
      </c>
      <c r="D368" s="18" t="s">
        <v>1</v>
      </c>
      <c r="E368" s="18" t="s">
        <v>92</v>
      </c>
      <c r="F368" s="18" t="s">
        <v>4</v>
      </c>
      <c r="G368" s="18" t="s">
        <v>1</v>
      </c>
      <c r="H368" s="18" t="s">
        <v>19</v>
      </c>
      <c r="I368" s="41">
        <v>1333.7</v>
      </c>
      <c r="J368" s="41">
        <v>1333.7</v>
      </c>
      <c r="K368" s="25">
        <f t="shared" si="154"/>
        <v>100</v>
      </c>
      <c r="L368" s="21"/>
      <c r="M368" s="21"/>
    </row>
    <row r="369" spans="1:13" ht="45" x14ac:dyDescent="0.2">
      <c r="A369" s="15" t="s">
        <v>320</v>
      </c>
      <c r="B369" s="18" t="s">
        <v>31</v>
      </c>
      <c r="C369" s="18" t="s">
        <v>3</v>
      </c>
      <c r="D369" s="18" t="s">
        <v>1</v>
      </c>
      <c r="E369" s="18" t="s">
        <v>92</v>
      </c>
      <c r="F369" s="18" t="s">
        <v>4</v>
      </c>
      <c r="G369" s="18" t="s">
        <v>1</v>
      </c>
      <c r="H369" s="18" t="s">
        <v>25</v>
      </c>
      <c r="I369" s="41">
        <v>294</v>
      </c>
      <c r="J369" s="41">
        <v>294</v>
      </c>
      <c r="K369" s="25">
        <f t="shared" si="154"/>
        <v>100</v>
      </c>
      <c r="L369" s="21"/>
      <c r="M369" s="21"/>
    </row>
    <row r="370" spans="1:13" ht="45" x14ac:dyDescent="0.2">
      <c r="A370" s="15" t="s">
        <v>320</v>
      </c>
      <c r="B370" s="18" t="s">
        <v>31</v>
      </c>
      <c r="C370" s="18" t="s">
        <v>3</v>
      </c>
      <c r="D370" s="18" t="s">
        <v>1</v>
      </c>
      <c r="E370" s="18" t="s">
        <v>92</v>
      </c>
      <c r="F370" s="18" t="s">
        <v>4</v>
      </c>
      <c r="G370" s="18" t="s">
        <v>1</v>
      </c>
      <c r="H370" s="18" t="s">
        <v>27</v>
      </c>
      <c r="I370" s="41">
        <v>436</v>
      </c>
      <c r="J370" s="41">
        <v>436</v>
      </c>
      <c r="K370" s="25">
        <f t="shared" si="154"/>
        <v>100</v>
      </c>
      <c r="L370" s="21"/>
      <c r="M370" s="21"/>
    </row>
    <row r="371" spans="1:13" ht="45" x14ac:dyDescent="0.2">
      <c r="A371" s="15" t="s">
        <v>320</v>
      </c>
      <c r="B371" s="18" t="s">
        <v>31</v>
      </c>
      <c r="C371" s="18" t="s">
        <v>3</v>
      </c>
      <c r="D371" s="18" t="s">
        <v>1</v>
      </c>
      <c r="E371" s="18" t="s">
        <v>92</v>
      </c>
      <c r="F371" s="18" t="s">
        <v>4</v>
      </c>
      <c r="G371" s="18" t="s">
        <v>0</v>
      </c>
      <c r="H371" s="18" t="s">
        <v>9</v>
      </c>
      <c r="I371" s="41">
        <v>298.89999999999998</v>
      </c>
      <c r="J371" s="41">
        <v>298.89999999999998</v>
      </c>
      <c r="K371" s="25">
        <f t="shared" si="154"/>
        <v>100</v>
      </c>
      <c r="L371" s="21"/>
      <c r="M371" s="21"/>
    </row>
    <row r="372" spans="1:13" ht="135" x14ac:dyDescent="0.2">
      <c r="A372" s="15" t="s">
        <v>219</v>
      </c>
      <c r="B372" s="18" t="s">
        <v>31</v>
      </c>
      <c r="C372" s="18" t="s">
        <v>6</v>
      </c>
      <c r="D372" s="18" t="s">
        <v>48</v>
      </c>
      <c r="E372" s="18" t="s">
        <v>53</v>
      </c>
      <c r="F372" s="18"/>
      <c r="G372" s="18"/>
      <c r="H372" s="18"/>
      <c r="I372" s="41">
        <f>I373</f>
        <v>1956.8</v>
      </c>
      <c r="J372" s="41">
        <f t="shared" ref="J372:J373" si="178">J373</f>
        <v>1534.1</v>
      </c>
      <c r="K372" s="25">
        <f t="shared" si="154"/>
        <v>78.398405560098112</v>
      </c>
      <c r="L372" s="21"/>
      <c r="M372" s="21"/>
    </row>
    <row r="373" spans="1:13" ht="135" x14ac:dyDescent="0.2">
      <c r="A373" s="15" t="s">
        <v>218</v>
      </c>
      <c r="B373" s="18" t="s">
        <v>31</v>
      </c>
      <c r="C373" s="18" t="s">
        <v>6</v>
      </c>
      <c r="D373" s="18" t="s">
        <v>1</v>
      </c>
      <c r="E373" s="18" t="s">
        <v>53</v>
      </c>
      <c r="F373" s="18"/>
      <c r="G373" s="18"/>
      <c r="H373" s="18"/>
      <c r="I373" s="25">
        <f>I374</f>
        <v>1956.8</v>
      </c>
      <c r="J373" s="25">
        <f t="shared" si="178"/>
        <v>1534.1</v>
      </c>
      <c r="K373" s="25">
        <f t="shared" si="154"/>
        <v>78.398405560098112</v>
      </c>
      <c r="L373" s="21"/>
      <c r="M373" s="21"/>
    </row>
    <row r="374" spans="1:13" ht="120" x14ac:dyDescent="0.2">
      <c r="A374" s="15" t="s">
        <v>302</v>
      </c>
      <c r="B374" s="18" t="s">
        <v>31</v>
      </c>
      <c r="C374" s="18" t="s">
        <v>6</v>
      </c>
      <c r="D374" s="18" t="s">
        <v>1</v>
      </c>
      <c r="E374" s="18" t="s">
        <v>220</v>
      </c>
      <c r="F374" s="18"/>
      <c r="G374" s="18"/>
      <c r="H374" s="18"/>
      <c r="I374" s="25">
        <f t="shared" ref="I374:J374" si="179">I375+I376</f>
        <v>1956.8</v>
      </c>
      <c r="J374" s="25">
        <f t="shared" si="179"/>
        <v>1534.1</v>
      </c>
      <c r="K374" s="25">
        <f t="shared" si="154"/>
        <v>78.398405560098112</v>
      </c>
      <c r="L374" s="21"/>
      <c r="M374" s="21"/>
    </row>
    <row r="375" spans="1:13" s="38" customFormat="1" ht="45" x14ac:dyDescent="0.2">
      <c r="A375" s="35" t="s">
        <v>320</v>
      </c>
      <c r="B375" s="36" t="s">
        <v>31</v>
      </c>
      <c r="C375" s="36" t="s">
        <v>6</v>
      </c>
      <c r="D375" s="36" t="s">
        <v>1</v>
      </c>
      <c r="E375" s="36" t="s">
        <v>220</v>
      </c>
      <c r="F375" s="36" t="s">
        <v>4</v>
      </c>
      <c r="G375" s="36" t="s">
        <v>19</v>
      </c>
      <c r="H375" s="36" t="s">
        <v>18</v>
      </c>
      <c r="I375" s="45">
        <v>1840.3</v>
      </c>
      <c r="J375" s="45">
        <v>1460.3</v>
      </c>
      <c r="K375" s="46">
        <f t="shared" si="154"/>
        <v>79.351192740314076</v>
      </c>
      <c r="L375" s="37"/>
      <c r="M375" s="37"/>
    </row>
    <row r="376" spans="1:13" s="38" customFormat="1" x14ac:dyDescent="0.2">
      <c r="A376" s="39" t="s">
        <v>324</v>
      </c>
      <c r="B376" s="36" t="s">
        <v>31</v>
      </c>
      <c r="C376" s="36" t="s">
        <v>6</v>
      </c>
      <c r="D376" s="36" t="s">
        <v>1</v>
      </c>
      <c r="E376" s="36" t="s">
        <v>220</v>
      </c>
      <c r="F376" s="36" t="s">
        <v>193</v>
      </c>
      <c r="G376" s="36" t="s">
        <v>19</v>
      </c>
      <c r="H376" s="36" t="s">
        <v>18</v>
      </c>
      <c r="I376" s="45">
        <v>116.5</v>
      </c>
      <c r="J376" s="45">
        <v>73.8</v>
      </c>
      <c r="K376" s="46">
        <f t="shared" si="154"/>
        <v>63.347639484978536</v>
      </c>
      <c r="L376" s="37"/>
      <c r="M376" s="37"/>
    </row>
    <row r="377" spans="1:13" ht="157.5" x14ac:dyDescent="0.2">
      <c r="A377" s="12" t="s">
        <v>32</v>
      </c>
      <c r="B377" s="13" t="s">
        <v>33</v>
      </c>
      <c r="C377" s="13" t="s">
        <v>2</v>
      </c>
      <c r="D377" s="13" t="s">
        <v>48</v>
      </c>
      <c r="E377" s="13" t="s">
        <v>53</v>
      </c>
      <c r="F377" s="13"/>
      <c r="G377" s="13"/>
      <c r="H377" s="13" t="s">
        <v>8</v>
      </c>
      <c r="I377" s="24">
        <f>I378+I385+I392</f>
        <v>29732.199999999997</v>
      </c>
      <c r="J377" s="24">
        <f t="shared" ref="J377" si="180">J378+J385+J392</f>
        <v>29730.199999999997</v>
      </c>
      <c r="K377" s="24">
        <f t="shared" si="154"/>
        <v>99.993273286201486</v>
      </c>
      <c r="L377" s="21"/>
      <c r="M377" s="21"/>
    </row>
    <row r="378" spans="1:13" ht="75" customHeight="1" x14ac:dyDescent="0.2">
      <c r="A378" s="16" t="s">
        <v>135</v>
      </c>
      <c r="B378" s="18" t="s">
        <v>33</v>
      </c>
      <c r="C378" s="18" t="s">
        <v>6</v>
      </c>
      <c r="D378" s="18" t="s">
        <v>48</v>
      </c>
      <c r="E378" s="18" t="s">
        <v>53</v>
      </c>
      <c r="F378" s="18"/>
      <c r="G378" s="18"/>
      <c r="H378" s="18"/>
      <c r="I378" s="25">
        <f t="shared" ref="I378:J378" si="181">I379+I382</f>
        <v>16700.099999999999</v>
      </c>
      <c r="J378" s="25">
        <f t="shared" si="181"/>
        <v>16700.099999999999</v>
      </c>
      <c r="K378" s="25">
        <f t="shared" si="154"/>
        <v>100</v>
      </c>
      <c r="L378" s="21"/>
      <c r="M378" s="21"/>
    </row>
    <row r="379" spans="1:13" ht="33.75" customHeight="1" x14ac:dyDescent="0.2">
      <c r="A379" s="16" t="s">
        <v>136</v>
      </c>
      <c r="B379" s="18" t="s">
        <v>33</v>
      </c>
      <c r="C379" s="18" t="s">
        <v>6</v>
      </c>
      <c r="D379" s="18" t="s">
        <v>1</v>
      </c>
      <c r="E379" s="18" t="s">
        <v>53</v>
      </c>
      <c r="F379" s="18"/>
      <c r="G379" s="18"/>
      <c r="H379" s="18"/>
      <c r="I379" s="25">
        <f t="shared" ref="I379:J380" si="182">I380</f>
        <v>6518.1</v>
      </c>
      <c r="J379" s="25">
        <f t="shared" si="182"/>
        <v>6518.1</v>
      </c>
      <c r="K379" s="25">
        <f t="shared" si="154"/>
        <v>100</v>
      </c>
      <c r="L379" s="21"/>
      <c r="M379" s="21"/>
    </row>
    <row r="380" spans="1:13" ht="45" x14ac:dyDescent="0.2">
      <c r="A380" s="16" t="s">
        <v>137</v>
      </c>
      <c r="B380" s="18" t="s">
        <v>33</v>
      </c>
      <c r="C380" s="18" t="s">
        <v>6</v>
      </c>
      <c r="D380" s="18" t="s">
        <v>1</v>
      </c>
      <c r="E380" s="18" t="s">
        <v>93</v>
      </c>
      <c r="F380" s="18"/>
      <c r="G380" s="18"/>
      <c r="H380" s="18"/>
      <c r="I380" s="25">
        <f t="shared" si="182"/>
        <v>6518.1</v>
      </c>
      <c r="J380" s="25">
        <f t="shared" si="182"/>
        <v>6518.1</v>
      </c>
      <c r="K380" s="25">
        <f t="shared" si="154"/>
        <v>100</v>
      </c>
      <c r="L380" s="21"/>
      <c r="M380" s="21"/>
    </row>
    <row r="381" spans="1:13" x14ac:dyDescent="0.2">
      <c r="A381" s="16" t="s">
        <v>324</v>
      </c>
      <c r="B381" s="18" t="s">
        <v>33</v>
      </c>
      <c r="C381" s="18" t="s">
        <v>6</v>
      </c>
      <c r="D381" s="18" t="s">
        <v>1</v>
      </c>
      <c r="E381" s="18" t="s">
        <v>93</v>
      </c>
      <c r="F381" s="18" t="s">
        <v>193</v>
      </c>
      <c r="G381" s="18" t="s">
        <v>29</v>
      </c>
      <c r="H381" s="18" t="s">
        <v>1</v>
      </c>
      <c r="I381" s="41">
        <v>6518.1</v>
      </c>
      <c r="J381" s="41">
        <v>6518.1</v>
      </c>
      <c r="K381" s="25">
        <f t="shared" si="154"/>
        <v>100</v>
      </c>
      <c r="L381" s="21"/>
      <c r="M381" s="21"/>
    </row>
    <row r="382" spans="1:13" ht="45" x14ac:dyDescent="0.2">
      <c r="A382" s="16" t="s">
        <v>455</v>
      </c>
      <c r="B382" s="18" t="s">
        <v>33</v>
      </c>
      <c r="C382" s="18" t="s">
        <v>6</v>
      </c>
      <c r="D382" s="18" t="s">
        <v>5</v>
      </c>
      <c r="E382" s="18" t="s">
        <v>53</v>
      </c>
      <c r="F382" s="18"/>
      <c r="G382" s="18"/>
      <c r="H382" s="18"/>
      <c r="I382" s="25">
        <f t="shared" ref="I382:J383" si="183">I383</f>
        <v>10182</v>
      </c>
      <c r="J382" s="25">
        <f t="shared" si="183"/>
        <v>10182</v>
      </c>
      <c r="K382" s="25">
        <f t="shared" si="154"/>
        <v>100</v>
      </c>
      <c r="L382" s="21"/>
      <c r="M382" s="21"/>
    </row>
    <row r="383" spans="1:13" ht="60" x14ac:dyDescent="0.2">
      <c r="A383" s="16" t="s">
        <v>149</v>
      </c>
      <c r="B383" s="18" t="s">
        <v>33</v>
      </c>
      <c r="C383" s="18" t="s">
        <v>6</v>
      </c>
      <c r="D383" s="18" t="s">
        <v>5</v>
      </c>
      <c r="E383" s="18" t="s">
        <v>94</v>
      </c>
      <c r="F383" s="18"/>
      <c r="G383" s="18"/>
      <c r="H383" s="18"/>
      <c r="I383" s="25">
        <f t="shared" si="183"/>
        <v>10182</v>
      </c>
      <c r="J383" s="25">
        <f t="shared" si="183"/>
        <v>10182</v>
      </c>
      <c r="K383" s="25">
        <f t="shared" si="154"/>
        <v>100</v>
      </c>
      <c r="L383" s="21"/>
      <c r="M383" s="21"/>
    </row>
    <row r="384" spans="1:13" x14ac:dyDescent="0.2">
      <c r="A384" s="16" t="s">
        <v>324</v>
      </c>
      <c r="B384" s="18" t="s">
        <v>33</v>
      </c>
      <c r="C384" s="18" t="s">
        <v>6</v>
      </c>
      <c r="D384" s="18" t="s">
        <v>5</v>
      </c>
      <c r="E384" s="18" t="s">
        <v>94</v>
      </c>
      <c r="F384" s="18" t="s">
        <v>193</v>
      </c>
      <c r="G384" s="18" t="s">
        <v>29</v>
      </c>
      <c r="H384" s="18" t="s">
        <v>5</v>
      </c>
      <c r="I384" s="41">
        <v>10182</v>
      </c>
      <c r="J384" s="41">
        <v>10182</v>
      </c>
      <c r="K384" s="25">
        <f t="shared" si="154"/>
        <v>100</v>
      </c>
      <c r="L384" s="21"/>
      <c r="M384" s="21"/>
    </row>
    <row r="385" spans="1:13" ht="45" x14ac:dyDescent="0.2">
      <c r="A385" s="15" t="s">
        <v>138</v>
      </c>
      <c r="B385" s="18" t="s">
        <v>33</v>
      </c>
      <c r="C385" s="18" t="s">
        <v>15</v>
      </c>
      <c r="D385" s="18" t="s">
        <v>48</v>
      </c>
      <c r="E385" s="18" t="s">
        <v>53</v>
      </c>
      <c r="F385" s="18"/>
      <c r="G385" s="18"/>
      <c r="H385" s="18"/>
      <c r="I385" s="25">
        <f t="shared" ref="I385:J385" si="184">I386</f>
        <v>4782.1000000000004</v>
      </c>
      <c r="J385" s="25">
        <f t="shared" si="184"/>
        <v>4780.8</v>
      </c>
      <c r="K385" s="25">
        <f t="shared" si="154"/>
        <v>99.972815290353608</v>
      </c>
      <c r="L385" s="21"/>
      <c r="M385" s="21"/>
    </row>
    <row r="386" spans="1:13" ht="45" x14ac:dyDescent="0.2">
      <c r="A386" s="15" t="s">
        <v>72</v>
      </c>
      <c r="B386" s="18" t="s">
        <v>33</v>
      </c>
      <c r="C386" s="18" t="s">
        <v>15</v>
      </c>
      <c r="D386" s="18" t="s">
        <v>1</v>
      </c>
      <c r="E386" s="18" t="s">
        <v>53</v>
      </c>
      <c r="F386" s="18"/>
      <c r="G386" s="18"/>
      <c r="H386" s="18"/>
      <c r="I386" s="25">
        <f t="shared" ref="I386:J386" si="185">I387+I389</f>
        <v>4782.1000000000004</v>
      </c>
      <c r="J386" s="25">
        <f t="shared" si="185"/>
        <v>4780.8</v>
      </c>
      <c r="K386" s="25">
        <f t="shared" si="154"/>
        <v>99.972815290353608</v>
      </c>
      <c r="L386" s="21"/>
      <c r="M386" s="21"/>
    </row>
    <row r="387" spans="1:13" ht="60" x14ac:dyDescent="0.2">
      <c r="A387" s="15" t="s">
        <v>110</v>
      </c>
      <c r="B387" s="18" t="s">
        <v>33</v>
      </c>
      <c r="C387" s="18" t="s">
        <v>15</v>
      </c>
      <c r="D387" s="18" t="s">
        <v>1</v>
      </c>
      <c r="E387" s="18" t="s">
        <v>95</v>
      </c>
      <c r="F387" s="18"/>
      <c r="G387" s="18"/>
      <c r="H387" s="18"/>
      <c r="I387" s="25">
        <f t="shared" ref="I387:J387" si="186">I388</f>
        <v>4657.1000000000004</v>
      </c>
      <c r="J387" s="25">
        <f t="shared" si="186"/>
        <v>4657</v>
      </c>
      <c r="K387" s="25">
        <f t="shared" si="154"/>
        <v>99.997852740976128</v>
      </c>
      <c r="L387" s="21"/>
      <c r="M387" s="21"/>
    </row>
    <row r="388" spans="1:13" ht="60" x14ac:dyDescent="0.2">
      <c r="A388" s="19" t="s">
        <v>110</v>
      </c>
      <c r="B388" s="18" t="s">
        <v>33</v>
      </c>
      <c r="C388" s="18" t="s">
        <v>15</v>
      </c>
      <c r="D388" s="18" t="s">
        <v>1</v>
      </c>
      <c r="E388" s="18" t="s">
        <v>95</v>
      </c>
      <c r="F388" s="18" t="s">
        <v>192</v>
      </c>
      <c r="G388" s="18" t="s">
        <v>1</v>
      </c>
      <c r="H388" s="18" t="s">
        <v>25</v>
      </c>
      <c r="I388" s="41">
        <v>4657.1000000000004</v>
      </c>
      <c r="J388" s="41">
        <v>4657</v>
      </c>
      <c r="K388" s="25">
        <f t="shared" si="154"/>
        <v>99.997852740976128</v>
      </c>
      <c r="L388" s="21"/>
      <c r="M388" s="21"/>
    </row>
    <row r="389" spans="1:13" ht="45" x14ac:dyDescent="0.2">
      <c r="A389" s="19" t="s">
        <v>59</v>
      </c>
      <c r="B389" s="18" t="s">
        <v>33</v>
      </c>
      <c r="C389" s="18" t="s">
        <v>15</v>
      </c>
      <c r="D389" s="18" t="s">
        <v>1</v>
      </c>
      <c r="E389" s="18" t="s">
        <v>53</v>
      </c>
      <c r="F389" s="18"/>
      <c r="G389" s="18"/>
      <c r="H389" s="18"/>
      <c r="I389" s="25">
        <f t="shared" ref="I389:J390" si="187">I390</f>
        <v>125</v>
      </c>
      <c r="J389" s="25">
        <f t="shared" si="187"/>
        <v>123.8</v>
      </c>
      <c r="K389" s="25">
        <f t="shared" si="154"/>
        <v>99.039999999999992</v>
      </c>
      <c r="L389" s="21"/>
      <c r="M389" s="21"/>
    </row>
    <row r="390" spans="1:13" ht="45" x14ac:dyDescent="0.2">
      <c r="A390" s="15" t="s">
        <v>59</v>
      </c>
      <c r="B390" s="18" t="s">
        <v>33</v>
      </c>
      <c r="C390" s="18" t="s">
        <v>15</v>
      </c>
      <c r="D390" s="18" t="s">
        <v>1</v>
      </c>
      <c r="E390" s="18" t="s">
        <v>63</v>
      </c>
      <c r="F390" s="18"/>
      <c r="G390" s="18"/>
      <c r="H390" s="18"/>
      <c r="I390" s="25">
        <f>I391</f>
        <v>125</v>
      </c>
      <c r="J390" s="25">
        <f t="shared" si="187"/>
        <v>123.8</v>
      </c>
      <c r="K390" s="25">
        <f t="shared" si="154"/>
        <v>99.039999999999992</v>
      </c>
      <c r="L390" s="21"/>
      <c r="M390" s="21"/>
    </row>
    <row r="391" spans="1:13" ht="45" x14ac:dyDescent="0.2">
      <c r="A391" s="15" t="s">
        <v>320</v>
      </c>
      <c r="B391" s="18" t="s">
        <v>33</v>
      </c>
      <c r="C391" s="18" t="s">
        <v>15</v>
      </c>
      <c r="D391" s="18" t="s">
        <v>1</v>
      </c>
      <c r="E391" s="18" t="s">
        <v>63</v>
      </c>
      <c r="F391" s="18" t="s">
        <v>4</v>
      </c>
      <c r="G391" s="18" t="s">
        <v>1</v>
      </c>
      <c r="H391" s="18" t="s">
        <v>25</v>
      </c>
      <c r="I391" s="41">
        <v>125</v>
      </c>
      <c r="J391" s="41">
        <v>123.8</v>
      </c>
      <c r="K391" s="25">
        <f t="shared" si="154"/>
        <v>99.039999999999992</v>
      </c>
      <c r="L391" s="21"/>
      <c r="M391" s="21"/>
    </row>
    <row r="392" spans="1:13" ht="60" x14ac:dyDescent="0.2">
      <c r="A392" s="15" t="s">
        <v>139</v>
      </c>
      <c r="B392" s="18" t="s">
        <v>33</v>
      </c>
      <c r="C392" s="18" t="s">
        <v>16</v>
      </c>
      <c r="D392" s="18" t="s">
        <v>48</v>
      </c>
      <c r="E392" s="18" t="s">
        <v>53</v>
      </c>
      <c r="F392" s="18"/>
      <c r="G392" s="18"/>
      <c r="H392" s="18"/>
      <c r="I392" s="41">
        <f>I393</f>
        <v>8250</v>
      </c>
      <c r="J392" s="41">
        <f t="shared" ref="J392:J393" si="188">J393</f>
        <v>8249.2999999999993</v>
      </c>
      <c r="K392" s="25">
        <f t="shared" si="154"/>
        <v>99.991515151515145</v>
      </c>
      <c r="L392" s="21"/>
      <c r="M392" s="21"/>
    </row>
    <row r="393" spans="1:13" ht="30" x14ac:dyDescent="0.2">
      <c r="A393" s="15" t="s">
        <v>140</v>
      </c>
      <c r="B393" s="18" t="s">
        <v>33</v>
      </c>
      <c r="C393" s="18" t="s">
        <v>16</v>
      </c>
      <c r="D393" s="18" t="s">
        <v>1</v>
      </c>
      <c r="E393" s="18" t="s">
        <v>53</v>
      </c>
      <c r="F393" s="18"/>
      <c r="G393" s="18"/>
      <c r="H393" s="18"/>
      <c r="I393" s="41">
        <f>I394</f>
        <v>8250</v>
      </c>
      <c r="J393" s="41">
        <f t="shared" si="188"/>
        <v>8249.2999999999993</v>
      </c>
      <c r="K393" s="25">
        <f t="shared" si="154"/>
        <v>99.991515151515145</v>
      </c>
      <c r="L393" s="21"/>
      <c r="M393" s="21"/>
    </row>
    <row r="394" spans="1:13" ht="60" x14ac:dyDescent="0.2">
      <c r="A394" s="15" t="s">
        <v>50</v>
      </c>
      <c r="B394" s="18" t="s">
        <v>33</v>
      </c>
      <c r="C394" s="18" t="s">
        <v>16</v>
      </c>
      <c r="D394" s="18" t="s">
        <v>1</v>
      </c>
      <c r="E394" s="18" t="s">
        <v>51</v>
      </c>
      <c r="F394" s="18"/>
      <c r="G394" s="18"/>
      <c r="H394" s="18"/>
      <c r="I394" s="41">
        <f>I395+I396</f>
        <v>8250</v>
      </c>
      <c r="J394" s="41">
        <f t="shared" ref="J394" si="189">J395+J396</f>
        <v>8249.2999999999993</v>
      </c>
      <c r="K394" s="25">
        <f t="shared" si="154"/>
        <v>99.991515151515145</v>
      </c>
      <c r="L394" s="21"/>
      <c r="M394" s="21"/>
    </row>
    <row r="395" spans="1:13" ht="135" x14ac:dyDescent="0.2">
      <c r="A395" s="19" t="s">
        <v>191</v>
      </c>
      <c r="B395" s="18" t="s">
        <v>33</v>
      </c>
      <c r="C395" s="18" t="s">
        <v>16</v>
      </c>
      <c r="D395" s="18" t="s">
        <v>1</v>
      </c>
      <c r="E395" s="18" t="s">
        <v>51</v>
      </c>
      <c r="F395" s="18" t="s">
        <v>192</v>
      </c>
      <c r="G395" s="18" t="s">
        <v>1</v>
      </c>
      <c r="H395" s="18" t="s">
        <v>27</v>
      </c>
      <c r="I395" s="41">
        <v>7803.5</v>
      </c>
      <c r="J395" s="41">
        <v>7803.5</v>
      </c>
      <c r="K395" s="25">
        <f t="shared" si="154"/>
        <v>100</v>
      </c>
      <c r="L395" s="21"/>
      <c r="M395" s="21"/>
    </row>
    <row r="396" spans="1:13" ht="45" x14ac:dyDescent="0.2">
      <c r="A396" s="19" t="s">
        <v>320</v>
      </c>
      <c r="B396" s="18" t="s">
        <v>33</v>
      </c>
      <c r="C396" s="18" t="s">
        <v>16</v>
      </c>
      <c r="D396" s="18" t="s">
        <v>1</v>
      </c>
      <c r="E396" s="18" t="s">
        <v>51</v>
      </c>
      <c r="F396" s="18" t="s">
        <v>4</v>
      </c>
      <c r="G396" s="18" t="s">
        <v>1</v>
      </c>
      <c r="H396" s="18" t="s">
        <v>27</v>
      </c>
      <c r="I396" s="41">
        <v>446.5</v>
      </c>
      <c r="J396" s="41">
        <v>445.8</v>
      </c>
      <c r="K396" s="25">
        <f t="shared" ref="K396:K459" si="190">J396/I396*100</f>
        <v>99.843225083986567</v>
      </c>
      <c r="L396" s="21"/>
      <c r="M396" s="21"/>
    </row>
    <row r="397" spans="1:13" ht="174.75" customHeight="1" x14ac:dyDescent="0.2">
      <c r="A397" s="12" t="s">
        <v>44</v>
      </c>
      <c r="B397" s="13" t="s">
        <v>34</v>
      </c>
      <c r="C397" s="13" t="s">
        <v>2</v>
      </c>
      <c r="D397" s="13" t="s">
        <v>48</v>
      </c>
      <c r="E397" s="13" t="s">
        <v>53</v>
      </c>
      <c r="F397" s="13"/>
      <c r="G397" s="13"/>
      <c r="H397" s="13"/>
      <c r="I397" s="44">
        <f>I398</f>
        <v>276.10000000000002</v>
      </c>
      <c r="J397" s="44">
        <f t="shared" ref="J397:J400" si="191">J398</f>
        <v>274.89999999999998</v>
      </c>
      <c r="K397" s="24">
        <f t="shared" si="190"/>
        <v>99.565374864179617</v>
      </c>
      <c r="L397" s="21"/>
      <c r="M397" s="21"/>
    </row>
    <row r="398" spans="1:13" ht="45" x14ac:dyDescent="0.2">
      <c r="A398" s="15" t="s">
        <v>141</v>
      </c>
      <c r="B398" s="18" t="s">
        <v>34</v>
      </c>
      <c r="C398" s="18" t="s">
        <v>3</v>
      </c>
      <c r="D398" s="18" t="s">
        <v>48</v>
      </c>
      <c r="E398" s="18" t="s">
        <v>53</v>
      </c>
      <c r="F398" s="18"/>
      <c r="G398" s="18"/>
      <c r="H398" s="18"/>
      <c r="I398" s="25">
        <f>I399</f>
        <v>276.10000000000002</v>
      </c>
      <c r="J398" s="25">
        <f t="shared" si="191"/>
        <v>274.89999999999998</v>
      </c>
      <c r="K398" s="25">
        <f t="shared" si="190"/>
        <v>99.565374864179617</v>
      </c>
      <c r="L398" s="21"/>
      <c r="M398" s="21"/>
    </row>
    <row r="399" spans="1:13" ht="120" customHeight="1" x14ac:dyDescent="0.2">
      <c r="A399" s="15" t="s">
        <v>456</v>
      </c>
      <c r="B399" s="18" t="s">
        <v>34</v>
      </c>
      <c r="C399" s="18" t="s">
        <v>3</v>
      </c>
      <c r="D399" s="18" t="s">
        <v>1</v>
      </c>
      <c r="E399" s="18" t="s">
        <v>53</v>
      </c>
      <c r="F399" s="18"/>
      <c r="G399" s="18"/>
      <c r="H399" s="18"/>
      <c r="I399" s="25">
        <f>I400</f>
        <v>276.10000000000002</v>
      </c>
      <c r="J399" s="25">
        <f t="shared" si="191"/>
        <v>274.89999999999998</v>
      </c>
      <c r="K399" s="25">
        <f t="shared" si="190"/>
        <v>99.565374864179617</v>
      </c>
      <c r="L399" s="21"/>
      <c r="M399" s="21"/>
    </row>
    <row r="400" spans="1:13" ht="110.25" customHeight="1" x14ac:dyDescent="0.2">
      <c r="A400" s="15" t="s">
        <v>303</v>
      </c>
      <c r="B400" s="18" t="s">
        <v>34</v>
      </c>
      <c r="C400" s="18" t="s">
        <v>3</v>
      </c>
      <c r="D400" s="18" t="s">
        <v>1</v>
      </c>
      <c r="E400" s="18" t="s">
        <v>168</v>
      </c>
      <c r="F400" s="18"/>
      <c r="G400" s="18" t="s">
        <v>24</v>
      </c>
      <c r="H400" s="18"/>
      <c r="I400" s="25">
        <f>I401</f>
        <v>276.10000000000002</v>
      </c>
      <c r="J400" s="25">
        <f t="shared" si="191"/>
        <v>274.89999999999998</v>
      </c>
      <c r="K400" s="25">
        <f t="shared" si="190"/>
        <v>99.565374864179617</v>
      </c>
      <c r="L400" s="21"/>
      <c r="M400" s="21"/>
    </row>
    <row r="401" spans="1:13" ht="45" x14ac:dyDescent="0.2">
      <c r="A401" s="15" t="s">
        <v>320</v>
      </c>
      <c r="B401" s="18" t="s">
        <v>34</v>
      </c>
      <c r="C401" s="18" t="s">
        <v>3</v>
      </c>
      <c r="D401" s="18" t="s">
        <v>1</v>
      </c>
      <c r="E401" s="18" t="s">
        <v>168</v>
      </c>
      <c r="F401" s="18" t="s">
        <v>4</v>
      </c>
      <c r="G401" s="18" t="s">
        <v>22</v>
      </c>
      <c r="H401" s="18" t="s">
        <v>29</v>
      </c>
      <c r="I401" s="41">
        <v>276.10000000000002</v>
      </c>
      <c r="J401" s="41">
        <v>274.89999999999998</v>
      </c>
      <c r="K401" s="25">
        <f t="shared" si="190"/>
        <v>99.565374864179617</v>
      </c>
      <c r="L401" s="21"/>
      <c r="M401" s="21"/>
    </row>
    <row r="402" spans="1:13" ht="94.5" x14ac:dyDescent="0.2">
      <c r="A402" s="12" t="s">
        <v>285</v>
      </c>
      <c r="B402" s="13" t="s">
        <v>286</v>
      </c>
      <c r="C402" s="13" t="s">
        <v>2</v>
      </c>
      <c r="D402" s="13" t="s">
        <v>48</v>
      </c>
      <c r="E402" s="13" t="s">
        <v>53</v>
      </c>
      <c r="F402" s="13"/>
      <c r="G402" s="13"/>
      <c r="H402" s="13"/>
      <c r="I402" s="24">
        <f t="shared" ref="I402:J405" si="192">I403</f>
        <v>3.5</v>
      </c>
      <c r="J402" s="24">
        <f t="shared" si="192"/>
        <v>3.5</v>
      </c>
      <c r="K402" s="24">
        <f t="shared" si="190"/>
        <v>100</v>
      </c>
      <c r="L402" s="21"/>
      <c r="M402" s="21"/>
    </row>
    <row r="403" spans="1:13" ht="30" x14ac:dyDescent="0.2">
      <c r="A403" s="15" t="s">
        <v>287</v>
      </c>
      <c r="B403" s="18" t="s">
        <v>286</v>
      </c>
      <c r="C403" s="18" t="s">
        <v>3</v>
      </c>
      <c r="D403" s="18" t="s">
        <v>48</v>
      </c>
      <c r="E403" s="18" t="s">
        <v>53</v>
      </c>
      <c r="F403" s="18"/>
      <c r="G403" s="18"/>
      <c r="H403" s="18"/>
      <c r="I403" s="25">
        <f t="shared" si="192"/>
        <v>3.5</v>
      </c>
      <c r="J403" s="25">
        <f t="shared" si="192"/>
        <v>3.5</v>
      </c>
      <c r="K403" s="25">
        <f t="shared" si="190"/>
        <v>100</v>
      </c>
      <c r="L403" s="21"/>
      <c r="M403" s="21"/>
    </row>
    <row r="404" spans="1:13" ht="106.5" customHeight="1" x14ac:dyDescent="0.2">
      <c r="A404" s="15" t="s">
        <v>457</v>
      </c>
      <c r="B404" s="18" t="s">
        <v>286</v>
      </c>
      <c r="C404" s="18" t="s">
        <v>3</v>
      </c>
      <c r="D404" s="18" t="s">
        <v>1</v>
      </c>
      <c r="E404" s="18" t="s">
        <v>53</v>
      </c>
      <c r="F404" s="18"/>
      <c r="G404" s="18"/>
      <c r="H404" s="18"/>
      <c r="I404" s="25">
        <f t="shared" si="192"/>
        <v>3.5</v>
      </c>
      <c r="J404" s="25">
        <f t="shared" si="192"/>
        <v>3.5</v>
      </c>
      <c r="K404" s="25">
        <f t="shared" si="190"/>
        <v>100</v>
      </c>
      <c r="L404" s="21"/>
      <c r="M404" s="21"/>
    </row>
    <row r="405" spans="1:13" ht="88.5" customHeight="1" x14ac:dyDescent="0.2">
      <c r="A405" s="15" t="s">
        <v>319</v>
      </c>
      <c r="B405" s="18" t="s">
        <v>286</v>
      </c>
      <c r="C405" s="18" t="s">
        <v>3</v>
      </c>
      <c r="D405" s="18" t="s">
        <v>1</v>
      </c>
      <c r="E405" s="18" t="s">
        <v>288</v>
      </c>
      <c r="F405" s="18"/>
      <c r="G405" s="18"/>
      <c r="H405" s="18"/>
      <c r="I405" s="25">
        <f t="shared" si="192"/>
        <v>3.5</v>
      </c>
      <c r="J405" s="25">
        <f t="shared" si="192"/>
        <v>3.5</v>
      </c>
      <c r="K405" s="25">
        <f t="shared" si="190"/>
        <v>100</v>
      </c>
      <c r="L405" s="21"/>
      <c r="M405" s="21"/>
    </row>
    <row r="406" spans="1:13" ht="45" x14ac:dyDescent="0.2">
      <c r="A406" s="15" t="s">
        <v>320</v>
      </c>
      <c r="B406" s="18" t="s">
        <v>286</v>
      </c>
      <c r="C406" s="18" t="s">
        <v>3</v>
      </c>
      <c r="D406" s="18" t="s">
        <v>1</v>
      </c>
      <c r="E406" s="18" t="s">
        <v>288</v>
      </c>
      <c r="F406" s="18" t="s">
        <v>4</v>
      </c>
      <c r="G406" s="18" t="s">
        <v>23</v>
      </c>
      <c r="H406" s="18" t="s">
        <v>1</v>
      </c>
      <c r="I406" s="41">
        <v>3.5</v>
      </c>
      <c r="J406" s="41">
        <v>3.5</v>
      </c>
      <c r="K406" s="25">
        <f t="shared" si="190"/>
        <v>100</v>
      </c>
      <c r="L406" s="21"/>
      <c r="M406" s="21"/>
    </row>
    <row r="407" spans="1:13" ht="126" x14ac:dyDescent="0.2">
      <c r="A407" s="12" t="s">
        <v>157</v>
      </c>
      <c r="B407" s="13" t="s">
        <v>159</v>
      </c>
      <c r="C407" s="13" t="s">
        <v>2</v>
      </c>
      <c r="D407" s="13" t="s">
        <v>48</v>
      </c>
      <c r="E407" s="13" t="s">
        <v>53</v>
      </c>
      <c r="F407" s="13"/>
      <c r="G407" s="13"/>
      <c r="H407" s="13"/>
      <c r="I407" s="24">
        <f>I408</f>
        <v>5714.6</v>
      </c>
      <c r="J407" s="24">
        <f t="shared" ref="J407" si="193">J408</f>
        <v>4174.5</v>
      </c>
      <c r="K407" s="24">
        <f t="shared" si="190"/>
        <v>73.049732264725435</v>
      </c>
      <c r="L407" s="21"/>
      <c r="M407" s="21"/>
    </row>
    <row r="408" spans="1:13" ht="60" customHeight="1" x14ac:dyDescent="0.2">
      <c r="A408" s="15" t="s">
        <v>158</v>
      </c>
      <c r="B408" s="18" t="s">
        <v>159</v>
      </c>
      <c r="C408" s="18" t="s">
        <v>3</v>
      </c>
      <c r="D408" s="18" t="s">
        <v>48</v>
      </c>
      <c r="E408" s="18" t="s">
        <v>53</v>
      </c>
      <c r="F408" s="18"/>
      <c r="G408" s="18"/>
      <c r="H408" s="18"/>
      <c r="I408" s="25">
        <f t="shared" ref="I408:J408" si="194">I409++I412+I415+I418</f>
        <v>5714.6</v>
      </c>
      <c r="J408" s="25">
        <f t="shared" si="194"/>
        <v>4174.5</v>
      </c>
      <c r="K408" s="25">
        <f t="shared" si="190"/>
        <v>73.049732264725435</v>
      </c>
      <c r="L408" s="21"/>
      <c r="M408" s="21"/>
    </row>
    <row r="409" spans="1:13" ht="75" x14ac:dyDescent="0.2">
      <c r="A409" s="15" t="s">
        <v>405</v>
      </c>
      <c r="B409" s="18" t="s">
        <v>159</v>
      </c>
      <c r="C409" s="18" t="s">
        <v>3</v>
      </c>
      <c r="D409" s="18" t="s">
        <v>1</v>
      </c>
      <c r="E409" s="18" t="s">
        <v>53</v>
      </c>
      <c r="F409" s="18"/>
      <c r="G409" s="18"/>
      <c r="H409" s="18"/>
      <c r="I409" s="25">
        <f t="shared" ref="I409:J410" si="195">I410</f>
        <v>216.9</v>
      </c>
      <c r="J409" s="25">
        <f t="shared" si="195"/>
        <v>216.9</v>
      </c>
      <c r="K409" s="25">
        <f t="shared" si="190"/>
        <v>100</v>
      </c>
      <c r="L409" s="21"/>
      <c r="M409" s="21"/>
    </row>
    <row r="410" spans="1:13" ht="60" x14ac:dyDescent="0.2">
      <c r="A410" s="15" t="s">
        <v>406</v>
      </c>
      <c r="B410" s="18" t="s">
        <v>159</v>
      </c>
      <c r="C410" s="18" t="s">
        <v>3</v>
      </c>
      <c r="D410" s="18" t="s">
        <v>1</v>
      </c>
      <c r="E410" s="18" t="s">
        <v>407</v>
      </c>
      <c r="F410" s="18"/>
      <c r="G410" s="18"/>
      <c r="H410" s="18"/>
      <c r="I410" s="25">
        <f t="shared" si="195"/>
        <v>216.9</v>
      </c>
      <c r="J410" s="25">
        <f t="shared" si="195"/>
        <v>216.9</v>
      </c>
      <c r="K410" s="25">
        <f t="shared" si="190"/>
        <v>100</v>
      </c>
      <c r="L410" s="21"/>
      <c r="M410" s="21"/>
    </row>
    <row r="411" spans="1:13" ht="45" x14ac:dyDescent="0.2">
      <c r="A411" s="15" t="s">
        <v>320</v>
      </c>
      <c r="B411" s="18" t="s">
        <v>159</v>
      </c>
      <c r="C411" s="18" t="s">
        <v>3</v>
      </c>
      <c r="D411" s="18" t="s">
        <v>1</v>
      </c>
      <c r="E411" s="18" t="s">
        <v>407</v>
      </c>
      <c r="F411" s="18" t="s">
        <v>4</v>
      </c>
      <c r="G411" s="18" t="s">
        <v>23</v>
      </c>
      <c r="H411" s="18" t="s">
        <v>5</v>
      </c>
      <c r="I411" s="41">
        <v>216.9</v>
      </c>
      <c r="J411" s="41">
        <v>216.9</v>
      </c>
      <c r="K411" s="25">
        <f t="shared" si="190"/>
        <v>100</v>
      </c>
      <c r="L411" s="21"/>
      <c r="M411" s="21"/>
    </row>
    <row r="412" spans="1:13" ht="75" x14ac:dyDescent="0.2">
      <c r="A412" s="15" t="s">
        <v>238</v>
      </c>
      <c r="B412" s="18" t="s">
        <v>159</v>
      </c>
      <c r="C412" s="18" t="s">
        <v>3</v>
      </c>
      <c r="D412" s="18" t="s">
        <v>5</v>
      </c>
      <c r="E412" s="18" t="s">
        <v>53</v>
      </c>
      <c r="F412" s="18"/>
      <c r="G412" s="18"/>
      <c r="H412" s="18"/>
      <c r="I412" s="25">
        <f t="shared" ref="I412:J413" si="196">I413</f>
        <v>3200.5</v>
      </c>
      <c r="J412" s="25">
        <f t="shared" si="196"/>
        <v>1660.5</v>
      </c>
      <c r="K412" s="25">
        <f t="shared" si="190"/>
        <v>51.882518356506793</v>
      </c>
      <c r="L412" s="21"/>
      <c r="M412" s="21"/>
    </row>
    <row r="413" spans="1:13" ht="60.75" customHeight="1" x14ac:dyDescent="0.2">
      <c r="A413" s="15" t="s">
        <v>304</v>
      </c>
      <c r="B413" s="18" t="s">
        <v>159</v>
      </c>
      <c r="C413" s="18" t="s">
        <v>3</v>
      </c>
      <c r="D413" s="18" t="s">
        <v>5</v>
      </c>
      <c r="E413" s="18" t="s">
        <v>239</v>
      </c>
      <c r="F413" s="18"/>
      <c r="G413" s="18"/>
      <c r="H413" s="18"/>
      <c r="I413" s="25">
        <f t="shared" si="196"/>
        <v>3200.5</v>
      </c>
      <c r="J413" s="25">
        <f t="shared" si="196"/>
        <v>1660.5</v>
      </c>
      <c r="K413" s="25">
        <f t="shared" si="190"/>
        <v>51.882518356506793</v>
      </c>
      <c r="L413" s="21"/>
      <c r="M413" s="21"/>
    </row>
    <row r="414" spans="1:13" ht="45" x14ac:dyDescent="0.2">
      <c r="A414" s="15" t="s">
        <v>320</v>
      </c>
      <c r="B414" s="18" t="s">
        <v>159</v>
      </c>
      <c r="C414" s="18" t="s">
        <v>3</v>
      </c>
      <c r="D414" s="18" t="s">
        <v>5</v>
      </c>
      <c r="E414" s="18" t="s">
        <v>239</v>
      </c>
      <c r="F414" s="18" t="s">
        <v>4</v>
      </c>
      <c r="G414" s="18" t="s">
        <v>23</v>
      </c>
      <c r="H414" s="18" t="s">
        <v>5</v>
      </c>
      <c r="I414" s="41">
        <v>3200.5</v>
      </c>
      <c r="J414" s="41">
        <v>1660.5</v>
      </c>
      <c r="K414" s="25">
        <f t="shared" si="190"/>
        <v>51.882518356506793</v>
      </c>
      <c r="L414" s="21"/>
      <c r="M414" s="21"/>
    </row>
    <row r="415" spans="1:13" ht="60" x14ac:dyDescent="0.2">
      <c r="A415" s="15" t="s">
        <v>408</v>
      </c>
      <c r="B415" s="18" t="s">
        <v>159</v>
      </c>
      <c r="C415" s="18" t="s">
        <v>3</v>
      </c>
      <c r="D415" s="18" t="s">
        <v>22</v>
      </c>
      <c r="E415" s="18" t="s">
        <v>53</v>
      </c>
      <c r="F415" s="18"/>
      <c r="G415" s="18"/>
      <c r="H415" s="18"/>
      <c r="I415" s="25">
        <f t="shared" ref="I415:J416" si="197">I416</f>
        <v>567.70000000000005</v>
      </c>
      <c r="J415" s="25">
        <f t="shared" si="197"/>
        <v>567.6</v>
      </c>
      <c r="K415" s="25">
        <f t="shared" si="190"/>
        <v>99.982385062533012</v>
      </c>
      <c r="L415" s="21"/>
      <c r="M415" s="21"/>
    </row>
    <row r="416" spans="1:13" ht="60" x14ac:dyDescent="0.2">
      <c r="A416" s="15" t="s">
        <v>409</v>
      </c>
      <c r="B416" s="18" t="s">
        <v>159</v>
      </c>
      <c r="C416" s="18" t="s">
        <v>3</v>
      </c>
      <c r="D416" s="18" t="s">
        <v>22</v>
      </c>
      <c r="E416" s="18" t="s">
        <v>410</v>
      </c>
      <c r="F416" s="18"/>
      <c r="G416" s="18"/>
      <c r="H416" s="18"/>
      <c r="I416" s="25">
        <f t="shared" si="197"/>
        <v>567.70000000000005</v>
      </c>
      <c r="J416" s="25">
        <f t="shared" si="197"/>
        <v>567.6</v>
      </c>
      <c r="K416" s="25">
        <f t="shared" si="190"/>
        <v>99.982385062533012</v>
      </c>
      <c r="L416" s="21"/>
      <c r="M416" s="21"/>
    </row>
    <row r="417" spans="1:13" ht="45" x14ac:dyDescent="0.2">
      <c r="A417" s="15" t="s">
        <v>320</v>
      </c>
      <c r="B417" s="18" t="s">
        <v>159</v>
      </c>
      <c r="C417" s="18" t="s">
        <v>3</v>
      </c>
      <c r="D417" s="18" t="s">
        <v>22</v>
      </c>
      <c r="E417" s="18" t="s">
        <v>410</v>
      </c>
      <c r="F417" s="18" t="s">
        <v>4</v>
      </c>
      <c r="G417" s="18" t="s">
        <v>23</v>
      </c>
      <c r="H417" s="18" t="s">
        <v>5</v>
      </c>
      <c r="I417" s="41">
        <v>567.70000000000005</v>
      </c>
      <c r="J417" s="41">
        <v>567.6</v>
      </c>
      <c r="K417" s="25">
        <f t="shared" si="190"/>
        <v>99.982385062533012</v>
      </c>
      <c r="L417" s="21"/>
      <c r="M417" s="21"/>
    </row>
    <row r="418" spans="1:13" ht="120" x14ac:dyDescent="0.2">
      <c r="A418" s="15" t="s">
        <v>421</v>
      </c>
      <c r="B418" s="18" t="s">
        <v>159</v>
      </c>
      <c r="C418" s="18" t="s">
        <v>3</v>
      </c>
      <c r="D418" s="18" t="s">
        <v>25</v>
      </c>
      <c r="E418" s="18" t="s">
        <v>53</v>
      </c>
      <c r="F418" s="18"/>
      <c r="G418" s="18"/>
      <c r="H418" s="18"/>
      <c r="I418" s="25">
        <f t="shared" ref="I418:J419" si="198">I419</f>
        <v>1729.5</v>
      </c>
      <c r="J418" s="25">
        <f t="shared" si="198"/>
        <v>1729.5</v>
      </c>
      <c r="K418" s="25">
        <f t="shared" si="190"/>
        <v>100</v>
      </c>
      <c r="L418" s="21"/>
      <c r="M418" s="21"/>
    </row>
    <row r="419" spans="1:13" ht="210" x14ac:dyDescent="0.2">
      <c r="A419" s="15" t="s">
        <v>413</v>
      </c>
      <c r="B419" s="18" t="s">
        <v>159</v>
      </c>
      <c r="C419" s="18" t="s">
        <v>3</v>
      </c>
      <c r="D419" s="18" t="s">
        <v>25</v>
      </c>
      <c r="E419" s="18" t="s">
        <v>414</v>
      </c>
      <c r="F419" s="18"/>
      <c r="G419" s="18"/>
      <c r="H419" s="18"/>
      <c r="I419" s="25">
        <f t="shared" si="198"/>
        <v>1729.5</v>
      </c>
      <c r="J419" s="25">
        <f t="shared" si="198"/>
        <v>1729.5</v>
      </c>
      <c r="K419" s="25">
        <f t="shared" si="190"/>
        <v>100</v>
      </c>
      <c r="L419" s="21"/>
      <c r="M419" s="21"/>
    </row>
    <row r="420" spans="1:13" ht="45" x14ac:dyDescent="0.2">
      <c r="A420" s="15" t="s">
        <v>320</v>
      </c>
      <c r="B420" s="18" t="s">
        <v>159</v>
      </c>
      <c r="C420" s="18" t="s">
        <v>3</v>
      </c>
      <c r="D420" s="18" t="s">
        <v>25</v>
      </c>
      <c r="E420" s="18" t="s">
        <v>414</v>
      </c>
      <c r="F420" s="18" t="s">
        <v>4</v>
      </c>
      <c r="G420" s="18" t="s">
        <v>23</v>
      </c>
      <c r="H420" s="18" t="s">
        <v>5</v>
      </c>
      <c r="I420" s="41">
        <v>1729.5</v>
      </c>
      <c r="J420" s="41">
        <v>1729.5</v>
      </c>
      <c r="K420" s="25">
        <f t="shared" si="190"/>
        <v>100</v>
      </c>
      <c r="L420" s="21"/>
      <c r="M420" s="21"/>
    </row>
    <row r="421" spans="1:13" ht="94.5" x14ac:dyDescent="0.2">
      <c r="A421" s="12" t="s">
        <v>161</v>
      </c>
      <c r="B421" s="13" t="s">
        <v>162</v>
      </c>
      <c r="C421" s="13" t="s">
        <v>2</v>
      </c>
      <c r="D421" s="13" t="s">
        <v>48</v>
      </c>
      <c r="E421" s="13" t="s">
        <v>53</v>
      </c>
      <c r="F421" s="13"/>
      <c r="G421" s="13"/>
      <c r="H421" s="13"/>
      <c r="I421" s="24">
        <f>I422+I432</f>
        <v>3915.5</v>
      </c>
      <c r="J421" s="24">
        <f t="shared" ref="J421" si="199">J422+J432</f>
        <v>3844.3</v>
      </c>
      <c r="K421" s="24">
        <f t="shared" si="190"/>
        <v>98.181586004341725</v>
      </c>
      <c r="L421" s="21"/>
      <c r="M421" s="21"/>
    </row>
    <row r="422" spans="1:13" ht="59.25" customHeight="1" x14ac:dyDescent="0.2">
      <c r="A422" s="15" t="s">
        <v>179</v>
      </c>
      <c r="B422" s="18" t="s">
        <v>162</v>
      </c>
      <c r="C422" s="18" t="s">
        <v>3</v>
      </c>
      <c r="D422" s="18" t="s">
        <v>48</v>
      </c>
      <c r="E422" s="18" t="s">
        <v>53</v>
      </c>
      <c r="F422" s="18"/>
      <c r="G422" s="18"/>
      <c r="H422" s="18"/>
      <c r="I422" s="25">
        <f>I423+I426+I429</f>
        <v>3702.8</v>
      </c>
      <c r="J422" s="25">
        <f t="shared" ref="J422" si="200">J423+J426+J429</f>
        <v>3702.8</v>
      </c>
      <c r="K422" s="25">
        <f t="shared" si="190"/>
        <v>100</v>
      </c>
      <c r="L422" s="21"/>
      <c r="M422" s="21"/>
    </row>
    <row r="423" spans="1:13" ht="108.75" customHeight="1" x14ac:dyDescent="0.2">
      <c r="A423" s="15" t="s">
        <v>180</v>
      </c>
      <c r="B423" s="18" t="s">
        <v>162</v>
      </c>
      <c r="C423" s="18" t="s">
        <v>3</v>
      </c>
      <c r="D423" s="18" t="s">
        <v>1</v>
      </c>
      <c r="E423" s="18" t="s">
        <v>53</v>
      </c>
      <c r="F423" s="18"/>
      <c r="G423" s="18"/>
      <c r="H423" s="18"/>
      <c r="I423" s="25">
        <f t="shared" ref="I423:J424" si="201">I424</f>
        <v>1459.2</v>
      </c>
      <c r="J423" s="25">
        <f t="shared" si="201"/>
        <v>1459.2</v>
      </c>
      <c r="K423" s="25">
        <f t="shared" si="190"/>
        <v>100</v>
      </c>
      <c r="L423" s="21"/>
      <c r="M423" s="21"/>
    </row>
    <row r="424" spans="1:13" ht="94.5" customHeight="1" x14ac:dyDescent="0.2">
      <c r="A424" s="15" t="s">
        <v>305</v>
      </c>
      <c r="B424" s="18" t="s">
        <v>162</v>
      </c>
      <c r="C424" s="18" t="s">
        <v>3</v>
      </c>
      <c r="D424" s="18" t="s">
        <v>1</v>
      </c>
      <c r="E424" s="18" t="s">
        <v>163</v>
      </c>
      <c r="F424" s="18"/>
      <c r="G424" s="18"/>
      <c r="H424" s="18"/>
      <c r="I424" s="25">
        <f t="shared" si="201"/>
        <v>1459.2</v>
      </c>
      <c r="J424" s="25">
        <f t="shared" si="201"/>
        <v>1459.2</v>
      </c>
      <c r="K424" s="25">
        <f t="shared" si="190"/>
        <v>100</v>
      </c>
      <c r="L424" s="21"/>
      <c r="M424" s="21"/>
    </row>
    <row r="425" spans="1:13" ht="45" x14ac:dyDescent="0.2">
      <c r="A425" s="15" t="s">
        <v>320</v>
      </c>
      <c r="B425" s="18" t="s">
        <v>162</v>
      </c>
      <c r="C425" s="18" t="s">
        <v>3</v>
      </c>
      <c r="D425" s="18" t="s">
        <v>1</v>
      </c>
      <c r="E425" s="18" t="s">
        <v>163</v>
      </c>
      <c r="F425" s="18" t="s">
        <v>4</v>
      </c>
      <c r="G425" s="18" t="s">
        <v>1</v>
      </c>
      <c r="H425" s="18" t="s">
        <v>27</v>
      </c>
      <c r="I425" s="41">
        <v>1459.2</v>
      </c>
      <c r="J425" s="41">
        <v>1459.2</v>
      </c>
      <c r="K425" s="25">
        <f t="shared" si="190"/>
        <v>100</v>
      </c>
      <c r="L425" s="21"/>
      <c r="M425" s="21"/>
    </row>
    <row r="426" spans="1:13" ht="61.5" customHeight="1" x14ac:dyDescent="0.2">
      <c r="A426" s="15" t="s">
        <v>185</v>
      </c>
      <c r="B426" s="18" t="s">
        <v>162</v>
      </c>
      <c r="C426" s="18" t="s">
        <v>3</v>
      </c>
      <c r="D426" s="18" t="s">
        <v>5</v>
      </c>
      <c r="E426" s="18" t="s">
        <v>53</v>
      </c>
      <c r="F426" s="18"/>
      <c r="G426" s="18"/>
      <c r="H426" s="18"/>
      <c r="I426" s="25">
        <f t="shared" ref="I426:J427" si="202">I427</f>
        <v>540</v>
      </c>
      <c r="J426" s="25">
        <f t="shared" si="202"/>
        <v>540</v>
      </c>
      <c r="K426" s="25">
        <f t="shared" si="190"/>
        <v>100</v>
      </c>
      <c r="L426" s="21"/>
      <c r="M426" s="21"/>
    </row>
    <row r="427" spans="1:13" ht="50.25" customHeight="1" x14ac:dyDescent="0.2">
      <c r="A427" s="15" t="s">
        <v>343</v>
      </c>
      <c r="B427" s="18" t="s">
        <v>162</v>
      </c>
      <c r="C427" s="18" t="s">
        <v>3</v>
      </c>
      <c r="D427" s="18" t="s">
        <v>5</v>
      </c>
      <c r="E427" s="18" t="s">
        <v>183</v>
      </c>
      <c r="F427" s="18"/>
      <c r="G427" s="18"/>
      <c r="H427" s="18"/>
      <c r="I427" s="25">
        <f t="shared" si="202"/>
        <v>540</v>
      </c>
      <c r="J427" s="25">
        <f t="shared" si="202"/>
        <v>540</v>
      </c>
      <c r="K427" s="25">
        <f t="shared" si="190"/>
        <v>100</v>
      </c>
      <c r="L427" s="21"/>
      <c r="M427" s="21"/>
    </row>
    <row r="428" spans="1:13" ht="45" x14ac:dyDescent="0.2">
      <c r="A428" s="15" t="s">
        <v>320</v>
      </c>
      <c r="B428" s="18" t="s">
        <v>162</v>
      </c>
      <c r="C428" s="18" t="s">
        <v>3</v>
      </c>
      <c r="D428" s="18" t="s">
        <v>5</v>
      </c>
      <c r="E428" s="18" t="s">
        <v>183</v>
      </c>
      <c r="F428" s="18" t="s">
        <v>4</v>
      </c>
      <c r="G428" s="18" t="s">
        <v>1</v>
      </c>
      <c r="H428" s="18" t="s">
        <v>27</v>
      </c>
      <c r="I428" s="41">
        <v>540</v>
      </c>
      <c r="J428" s="41">
        <v>540</v>
      </c>
      <c r="K428" s="25">
        <f t="shared" si="190"/>
        <v>100</v>
      </c>
      <c r="L428" s="21"/>
      <c r="M428" s="21"/>
    </row>
    <row r="429" spans="1:13" ht="45" x14ac:dyDescent="0.2">
      <c r="A429" s="15" t="s">
        <v>278</v>
      </c>
      <c r="B429" s="18" t="s">
        <v>162</v>
      </c>
      <c r="C429" s="18" t="s">
        <v>3</v>
      </c>
      <c r="D429" s="18" t="s">
        <v>22</v>
      </c>
      <c r="E429" s="18" t="s">
        <v>53</v>
      </c>
      <c r="F429" s="18"/>
      <c r="G429" s="18"/>
      <c r="H429" s="18"/>
      <c r="I429" s="25">
        <f t="shared" ref="I429:J430" si="203">I430</f>
        <v>1703.6</v>
      </c>
      <c r="J429" s="25">
        <f t="shared" si="203"/>
        <v>1703.6</v>
      </c>
      <c r="K429" s="25">
        <f t="shared" si="190"/>
        <v>100</v>
      </c>
      <c r="L429" s="21"/>
      <c r="M429" s="21"/>
    </row>
    <row r="430" spans="1:13" ht="30" x14ac:dyDescent="0.2">
      <c r="A430" s="15" t="s">
        <v>306</v>
      </c>
      <c r="B430" s="18" t="s">
        <v>162</v>
      </c>
      <c r="C430" s="18" t="s">
        <v>3</v>
      </c>
      <c r="D430" s="18" t="s">
        <v>22</v>
      </c>
      <c r="E430" s="18" t="s">
        <v>381</v>
      </c>
      <c r="F430" s="18"/>
      <c r="G430" s="18"/>
      <c r="H430" s="18"/>
      <c r="I430" s="25">
        <f t="shared" si="203"/>
        <v>1703.6</v>
      </c>
      <c r="J430" s="25">
        <f t="shared" si="203"/>
        <v>1703.6</v>
      </c>
      <c r="K430" s="25">
        <f t="shared" si="190"/>
        <v>100</v>
      </c>
      <c r="L430" s="21"/>
      <c r="M430" s="21"/>
    </row>
    <row r="431" spans="1:13" ht="45" x14ac:dyDescent="0.2">
      <c r="A431" s="15" t="s">
        <v>320</v>
      </c>
      <c r="B431" s="18" t="s">
        <v>162</v>
      </c>
      <c r="C431" s="18" t="s">
        <v>3</v>
      </c>
      <c r="D431" s="18" t="s">
        <v>22</v>
      </c>
      <c r="E431" s="18" t="s">
        <v>381</v>
      </c>
      <c r="F431" s="18" t="s">
        <v>4</v>
      </c>
      <c r="G431" s="18" t="s">
        <v>1</v>
      </c>
      <c r="H431" s="18" t="s">
        <v>27</v>
      </c>
      <c r="I431" s="41">
        <v>1703.6</v>
      </c>
      <c r="J431" s="41">
        <v>1703.6</v>
      </c>
      <c r="K431" s="25">
        <f t="shared" si="190"/>
        <v>100</v>
      </c>
      <c r="L431" s="21"/>
      <c r="M431" s="21"/>
    </row>
    <row r="432" spans="1:13" ht="78.75" customHeight="1" x14ac:dyDescent="0.2">
      <c r="A432" s="15" t="s">
        <v>174</v>
      </c>
      <c r="B432" s="18" t="s">
        <v>162</v>
      </c>
      <c r="C432" s="18" t="s">
        <v>6</v>
      </c>
      <c r="D432" s="18" t="s">
        <v>48</v>
      </c>
      <c r="E432" s="18" t="s">
        <v>53</v>
      </c>
      <c r="F432" s="18"/>
      <c r="G432" s="18"/>
      <c r="H432" s="18"/>
      <c r="I432" s="25">
        <f t="shared" ref="I432:J434" si="204">I433</f>
        <v>212.7</v>
      </c>
      <c r="J432" s="25">
        <f t="shared" si="204"/>
        <v>141.5</v>
      </c>
      <c r="K432" s="25">
        <f t="shared" si="190"/>
        <v>66.525622943112367</v>
      </c>
      <c r="L432" s="21"/>
      <c r="M432" s="21"/>
    </row>
    <row r="433" spans="1:13" ht="210" x14ac:dyDescent="0.2">
      <c r="A433" s="15" t="s">
        <v>245</v>
      </c>
      <c r="B433" s="18" t="s">
        <v>162</v>
      </c>
      <c r="C433" s="18" t="s">
        <v>6</v>
      </c>
      <c r="D433" s="18" t="s">
        <v>1</v>
      </c>
      <c r="E433" s="18" t="s">
        <v>53</v>
      </c>
      <c r="F433" s="18"/>
      <c r="G433" s="18"/>
      <c r="H433" s="18"/>
      <c r="I433" s="25">
        <f t="shared" si="204"/>
        <v>212.7</v>
      </c>
      <c r="J433" s="25">
        <f t="shared" si="204"/>
        <v>141.5</v>
      </c>
      <c r="K433" s="25">
        <f t="shared" si="190"/>
        <v>66.525622943112367</v>
      </c>
      <c r="L433" s="21"/>
      <c r="M433" s="21"/>
    </row>
    <row r="434" spans="1:13" ht="180.75" customHeight="1" x14ac:dyDescent="0.2">
      <c r="A434" s="15" t="s">
        <v>479</v>
      </c>
      <c r="B434" s="18" t="s">
        <v>162</v>
      </c>
      <c r="C434" s="18" t="s">
        <v>6</v>
      </c>
      <c r="D434" s="18" t="s">
        <v>1</v>
      </c>
      <c r="E434" s="18" t="s">
        <v>246</v>
      </c>
      <c r="F434" s="18"/>
      <c r="G434" s="18"/>
      <c r="H434" s="18"/>
      <c r="I434" s="25">
        <f t="shared" si="204"/>
        <v>212.7</v>
      </c>
      <c r="J434" s="25">
        <f t="shared" si="204"/>
        <v>141.5</v>
      </c>
      <c r="K434" s="25">
        <f t="shared" si="190"/>
        <v>66.525622943112367</v>
      </c>
      <c r="L434" s="21"/>
      <c r="M434" s="21"/>
    </row>
    <row r="435" spans="1:13" ht="45" x14ac:dyDescent="0.2">
      <c r="A435" s="15" t="s">
        <v>320</v>
      </c>
      <c r="B435" s="18" t="s">
        <v>162</v>
      </c>
      <c r="C435" s="18" t="s">
        <v>6</v>
      </c>
      <c r="D435" s="18" t="s">
        <v>1</v>
      </c>
      <c r="E435" s="18" t="s">
        <v>246</v>
      </c>
      <c r="F435" s="18" t="s">
        <v>4</v>
      </c>
      <c r="G435" s="18" t="s">
        <v>1</v>
      </c>
      <c r="H435" s="18" t="s">
        <v>27</v>
      </c>
      <c r="I435" s="41">
        <v>212.7</v>
      </c>
      <c r="J435" s="41">
        <v>141.5</v>
      </c>
      <c r="K435" s="25">
        <f t="shared" si="190"/>
        <v>66.525622943112367</v>
      </c>
      <c r="L435" s="21"/>
      <c r="M435" s="21"/>
    </row>
    <row r="436" spans="1:13" ht="78.75" x14ac:dyDescent="0.2">
      <c r="A436" s="12" t="s">
        <v>166</v>
      </c>
      <c r="B436" s="13" t="s">
        <v>167</v>
      </c>
      <c r="C436" s="13" t="s">
        <v>2</v>
      </c>
      <c r="D436" s="13" t="s">
        <v>48</v>
      </c>
      <c r="E436" s="13" t="s">
        <v>53</v>
      </c>
      <c r="F436" s="13"/>
      <c r="G436" s="13"/>
      <c r="H436" s="13"/>
      <c r="I436" s="24">
        <f t="shared" ref="I436:J436" si="205">I437+I444</f>
        <v>4345.7</v>
      </c>
      <c r="J436" s="24">
        <f t="shared" si="205"/>
        <v>3222.1</v>
      </c>
      <c r="K436" s="24">
        <f t="shared" si="190"/>
        <v>74.144556688220547</v>
      </c>
      <c r="L436" s="21"/>
      <c r="M436" s="21"/>
    </row>
    <row r="437" spans="1:13" ht="45" x14ac:dyDescent="0.2">
      <c r="A437" s="20" t="s">
        <v>279</v>
      </c>
      <c r="B437" s="18" t="s">
        <v>167</v>
      </c>
      <c r="C437" s="18" t="s">
        <v>6</v>
      </c>
      <c r="D437" s="18" t="s">
        <v>48</v>
      </c>
      <c r="E437" s="18" t="s">
        <v>53</v>
      </c>
      <c r="F437" s="18"/>
      <c r="G437" s="18"/>
      <c r="H437" s="18"/>
      <c r="I437" s="25">
        <f t="shared" ref="I437:J437" si="206">I438+I442</f>
        <v>3825.7</v>
      </c>
      <c r="J437" s="25">
        <f t="shared" si="206"/>
        <v>2702.1</v>
      </c>
      <c r="K437" s="25">
        <f t="shared" si="190"/>
        <v>70.630211464568589</v>
      </c>
      <c r="L437" s="21"/>
      <c r="M437" s="21"/>
    </row>
    <row r="438" spans="1:13" ht="45" x14ac:dyDescent="0.2">
      <c r="A438" s="20" t="s">
        <v>411</v>
      </c>
      <c r="B438" s="18" t="s">
        <v>167</v>
      </c>
      <c r="C438" s="18" t="s">
        <v>6</v>
      </c>
      <c r="D438" s="18" t="s">
        <v>5</v>
      </c>
      <c r="E438" s="18" t="s">
        <v>53</v>
      </c>
      <c r="F438" s="18"/>
      <c r="G438" s="18"/>
      <c r="H438" s="18"/>
      <c r="I438" s="25">
        <f t="shared" ref="I438:J439" si="207">I439</f>
        <v>1250</v>
      </c>
      <c r="J438" s="25">
        <f t="shared" si="207"/>
        <v>126.4</v>
      </c>
      <c r="K438" s="25">
        <f t="shared" si="190"/>
        <v>10.112</v>
      </c>
      <c r="L438" s="21"/>
      <c r="M438" s="21"/>
    </row>
    <row r="439" spans="1:13" ht="45" x14ac:dyDescent="0.2">
      <c r="A439" s="20" t="s">
        <v>412</v>
      </c>
      <c r="B439" s="18" t="s">
        <v>167</v>
      </c>
      <c r="C439" s="18" t="s">
        <v>6</v>
      </c>
      <c r="D439" s="18" t="s">
        <v>5</v>
      </c>
      <c r="E439" s="18" t="s">
        <v>241</v>
      </c>
      <c r="F439" s="18"/>
      <c r="G439" s="18"/>
      <c r="H439" s="18"/>
      <c r="I439" s="25">
        <f t="shared" si="207"/>
        <v>1250</v>
      </c>
      <c r="J439" s="25">
        <f t="shared" si="207"/>
        <v>126.4</v>
      </c>
      <c r="K439" s="25">
        <f t="shared" si="190"/>
        <v>10.112</v>
      </c>
      <c r="L439" s="21"/>
      <c r="M439" s="21"/>
    </row>
    <row r="440" spans="1:13" ht="75" x14ac:dyDescent="0.2">
      <c r="A440" s="20" t="s">
        <v>189</v>
      </c>
      <c r="B440" s="18" t="s">
        <v>167</v>
      </c>
      <c r="C440" s="18" t="s">
        <v>6</v>
      </c>
      <c r="D440" s="18" t="s">
        <v>5</v>
      </c>
      <c r="E440" s="18" t="s">
        <v>241</v>
      </c>
      <c r="F440" s="18" t="s">
        <v>188</v>
      </c>
      <c r="G440" s="18" t="s">
        <v>23</v>
      </c>
      <c r="H440" s="18" t="s">
        <v>5</v>
      </c>
      <c r="I440" s="41">
        <v>1250</v>
      </c>
      <c r="J440" s="41">
        <v>126.4</v>
      </c>
      <c r="K440" s="25">
        <f t="shared" si="190"/>
        <v>10.112</v>
      </c>
      <c r="L440" s="21"/>
      <c r="M440" s="21"/>
    </row>
    <row r="441" spans="1:13" ht="45" x14ac:dyDescent="0.2">
      <c r="A441" s="19" t="s">
        <v>267</v>
      </c>
      <c r="B441" s="18" t="s">
        <v>167</v>
      </c>
      <c r="C441" s="18" t="s">
        <v>6</v>
      </c>
      <c r="D441" s="18" t="s">
        <v>22</v>
      </c>
      <c r="E441" s="18" t="s">
        <v>53</v>
      </c>
      <c r="F441" s="18"/>
      <c r="G441" s="18"/>
      <c r="H441" s="18"/>
      <c r="I441" s="25">
        <f t="shared" ref="I441:J442" si="208">I442</f>
        <v>2575.6999999999998</v>
      </c>
      <c r="J441" s="25">
        <f t="shared" si="208"/>
        <v>2575.6999999999998</v>
      </c>
      <c r="K441" s="25">
        <f t="shared" si="190"/>
        <v>100</v>
      </c>
      <c r="L441" s="21"/>
      <c r="M441" s="21"/>
    </row>
    <row r="442" spans="1:13" ht="120" x14ac:dyDescent="0.2">
      <c r="A442" s="19" t="s">
        <v>280</v>
      </c>
      <c r="B442" s="18" t="s">
        <v>167</v>
      </c>
      <c r="C442" s="18" t="s">
        <v>6</v>
      </c>
      <c r="D442" s="18" t="s">
        <v>22</v>
      </c>
      <c r="E442" s="18" t="s">
        <v>268</v>
      </c>
      <c r="F442" s="18"/>
      <c r="G442" s="18"/>
      <c r="H442" s="18"/>
      <c r="I442" s="25">
        <f t="shared" si="208"/>
        <v>2575.6999999999998</v>
      </c>
      <c r="J442" s="25">
        <f t="shared" si="208"/>
        <v>2575.6999999999998</v>
      </c>
      <c r="K442" s="25">
        <f t="shared" si="190"/>
        <v>100</v>
      </c>
      <c r="L442" s="21"/>
      <c r="M442" s="21"/>
    </row>
    <row r="443" spans="1:13" ht="45" x14ac:dyDescent="0.2">
      <c r="A443" s="16" t="s">
        <v>320</v>
      </c>
      <c r="B443" s="18" t="s">
        <v>167</v>
      </c>
      <c r="C443" s="18" t="s">
        <v>6</v>
      </c>
      <c r="D443" s="18" t="s">
        <v>22</v>
      </c>
      <c r="E443" s="18" t="s">
        <v>268</v>
      </c>
      <c r="F443" s="18" t="s">
        <v>4</v>
      </c>
      <c r="G443" s="18" t="s">
        <v>23</v>
      </c>
      <c r="H443" s="18" t="s">
        <v>22</v>
      </c>
      <c r="I443" s="41">
        <v>2575.6999999999998</v>
      </c>
      <c r="J443" s="41">
        <v>2575.6999999999998</v>
      </c>
      <c r="K443" s="25">
        <f t="shared" si="190"/>
        <v>100</v>
      </c>
      <c r="L443" s="21"/>
      <c r="M443" s="21"/>
    </row>
    <row r="444" spans="1:13" ht="45" x14ac:dyDescent="0.2">
      <c r="A444" s="19" t="s">
        <v>123</v>
      </c>
      <c r="B444" s="18" t="s">
        <v>167</v>
      </c>
      <c r="C444" s="18" t="s">
        <v>7</v>
      </c>
      <c r="D444" s="18" t="s">
        <v>48</v>
      </c>
      <c r="E444" s="18" t="s">
        <v>53</v>
      </c>
      <c r="F444" s="18"/>
      <c r="G444" s="18"/>
      <c r="H444" s="18"/>
      <c r="I444" s="25">
        <f t="shared" ref="I444:J446" si="209">I445</f>
        <v>520</v>
      </c>
      <c r="J444" s="25">
        <f t="shared" si="209"/>
        <v>520</v>
      </c>
      <c r="K444" s="25">
        <f t="shared" si="190"/>
        <v>100</v>
      </c>
      <c r="L444" s="21"/>
      <c r="M444" s="21"/>
    </row>
    <row r="445" spans="1:13" ht="45" x14ac:dyDescent="0.2">
      <c r="A445" s="19" t="s">
        <v>357</v>
      </c>
      <c r="B445" s="18" t="s">
        <v>167</v>
      </c>
      <c r="C445" s="18" t="s">
        <v>7</v>
      </c>
      <c r="D445" s="18" t="s">
        <v>1</v>
      </c>
      <c r="E445" s="18" t="s">
        <v>53</v>
      </c>
      <c r="F445" s="18"/>
      <c r="G445" s="18"/>
      <c r="H445" s="18"/>
      <c r="I445" s="25">
        <f t="shared" si="209"/>
        <v>520</v>
      </c>
      <c r="J445" s="25">
        <f t="shared" si="209"/>
        <v>520</v>
      </c>
      <c r="K445" s="25">
        <f t="shared" si="190"/>
        <v>100</v>
      </c>
      <c r="L445" s="21"/>
      <c r="M445" s="21"/>
    </row>
    <row r="446" spans="1:13" ht="45" x14ac:dyDescent="0.2">
      <c r="A446" s="19" t="s">
        <v>357</v>
      </c>
      <c r="B446" s="18" t="s">
        <v>167</v>
      </c>
      <c r="C446" s="18" t="s">
        <v>7</v>
      </c>
      <c r="D446" s="18" t="s">
        <v>1</v>
      </c>
      <c r="E446" s="18" t="s">
        <v>344</v>
      </c>
      <c r="F446" s="18"/>
      <c r="G446" s="18"/>
      <c r="H446" s="18"/>
      <c r="I446" s="25">
        <f t="shared" si="209"/>
        <v>520</v>
      </c>
      <c r="J446" s="25">
        <f t="shared" si="209"/>
        <v>520</v>
      </c>
      <c r="K446" s="25">
        <f t="shared" si="190"/>
        <v>100</v>
      </c>
      <c r="L446" s="21"/>
      <c r="M446" s="21"/>
    </row>
    <row r="447" spans="1:13" ht="90" x14ac:dyDescent="0.2">
      <c r="A447" s="19" t="s">
        <v>441</v>
      </c>
      <c r="B447" s="18" t="s">
        <v>167</v>
      </c>
      <c r="C447" s="18" t="s">
        <v>7</v>
      </c>
      <c r="D447" s="18" t="s">
        <v>1</v>
      </c>
      <c r="E447" s="18" t="s">
        <v>344</v>
      </c>
      <c r="F447" s="18" t="s">
        <v>4</v>
      </c>
      <c r="G447" s="18" t="s">
        <v>19</v>
      </c>
      <c r="H447" s="18" t="s">
        <v>23</v>
      </c>
      <c r="I447" s="41">
        <v>520</v>
      </c>
      <c r="J447" s="41">
        <v>520</v>
      </c>
      <c r="K447" s="25">
        <f t="shared" si="190"/>
        <v>100</v>
      </c>
      <c r="L447" s="21"/>
      <c r="M447" s="21"/>
    </row>
    <row r="448" spans="1:13" ht="110.25" x14ac:dyDescent="0.2">
      <c r="A448" s="12" t="s">
        <v>178</v>
      </c>
      <c r="B448" s="13" t="s">
        <v>170</v>
      </c>
      <c r="C448" s="13" t="s">
        <v>2</v>
      </c>
      <c r="D448" s="13" t="s">
        <v>48</v>
      </c>
      <c r="E448" s="13" t="s">
        <v>53</v>
      </c>
      <c r="F448" s="13"/>
      <c r="G448" s="13"/>
      <c r="H448" s="13"/>
      <c r="I448" s="24">
        <f t="shared" ref="I448:J448" si="210">I449+I453+I457+I463</f>
        <v>13557.5</v>
      </c>
      <c r="J448" s="24">
        <f t="shared" si="210"/>
        <v>13093.2</v>
      </c>
      <c r="K448" s="24">
        <f t="shared" si="190"/>
        <v>96.575327309607232</v>
      </c>
      <c r="L448" s="21"/>
      <c r="M448" s="21"/>
    </row>
    <row r="449" spans="1:13" ht="60" x14ac:dyDescent="0.2">
      <c r="A449" s="15" t="s">
        <v>172</v>
      </c>
      <c r="B449" s="18" t="s">
        <v>170</v>
      </c>
      <c r="C449" s="18" t="s">
        <v>3</v>
      </c>
      <c r="D449" s="18" t="s">
        <v>48</v>
      </c>
      <c r="E449" s="18" t="s">
        <v>53</v>
      </c>
      <c r="F449" s="18"/>
      <c r="G449" s="18"/>
      <c r="H449" s="18"/>
      <c r="I449" s="25">
        <f t="shared" ref="I449:J451" si="211">I450</f>
        <v>640.70000000000005</v>
      </c>
      <c r="J449" s="25">
        <f t="shared" si="211"/>
        <v>633.5</v>
      </c>
      <c r="K449" s="25">
        <f t="shared" si="190"/>
        <v>98.876229124395181</v>
      </c>
      <c r="L449" s="21"/>
      <c r="M449" s="21"/>
    </row>
    <row r="450" spans="1:13" ht="30" x14ac:dyDescent="0.2">
      <c r="A450" s="15" t="s">
        <v>173</v>
      </c>
      <c r="B450" s="18" t="s">
        <v>170</v>
      </c>
      <c r="C450" s="18" t="s">
        <v>3</v>
      </c>
      <c r="D450" s="18" t="s">
        <v>1</v>
      </c>
      <c r="E450" s="18" t="s">
        <v>53</v>
      </c>
      <c r="F450" s="18"/>
      <c r="G450" s="18"/>
      <c r="H450" s="18"/>
      <c r="I450" s="25">
        <f t="shared" si="211"/>
        <v>640.70000000000005</v>
      </c>
      <c r="J450" s="25">
        <f t="shared" si="211"/>
        <v>633.5</v>
      </c>
      <c r="K450" s="25">
        <f t="shared" si="190"/>
        <v>98.876229124395181</v>
      </c>
      <c r="L450" s="21"/>
      <c r="M450" s="21"/>
    </row>
    <row r="451" spans="1:13" s="30" customFormat="1" ht="30" x14ac:dyDescent="0.2">
      <c r="A451" s="15" t="s">
        <v>307</v>
      </c>
      <c r="B451" s="18" t="s">
        <v>170</v>
      </c>
      <c r="C451" s="18" t="s">
        <v>3</v>
      </c>
      <c r="D451" s="18" t="s">
        <v>1</v>
      </c>
      <c r="E451" s="18" t="s">
        <v>171</v>
      </c>
      <c r="F451" s="18"/>
      <c r="G451" s="18"/>
      <c r="H451" s="18"/>
      <c r="I451" s="25">
        <f t="shared" si="211"/>
        <v>640.70000000000005</v>
      </c>
      <c r="J451" s="25">
        <f t="shared" si="211"/>
        <v>633.5</v>
      </c>
      <c r="K451" s="25">
        <f t="shared" si="190"/>
        <v>98.876229124395181</v>
      </c>
      <c r="L451" s="21"/>
      <c r="M451" s="21"/>
    </row>
    <row r="452" spans="1:13" ht="45" x14ac:dyDescent="0.2">
      <c r="A452" s="15" t="s">
        <v>320</v>
      </c>
      <c r="B452" s="18" t="s">
        <v>170</v>
      </c>
      <c r="C452" s="18" t="s">
        <v>3</v>
      </c>
      <c r="D452" s="18" t="s">
        <v>1</v>
      </c>
      <c r="E452" s="18" t="s">
        <v>171</v>
      </c>
      <c r="F452" s="18" t="s">
        <v>4</v>
      </c>
      <c r="G452" s="18" t="s">
        <v>23</v>
      </c>
      <c r="H452" s="18" t="s">
        <v>22</v>
      </c>
      <c r="I452" s="41">
        <v>640.70000000000005</v>
      </c>
      <c r="J452" s="41">
        <v>633.5</v>
      </c>
      <c r="K452" s="25">
        <f t="shared" si="190"/>
        <v>98.876229124395181</v>
      </c>
      <c r="L452" s="21"/>
      <c r="M452" s="21"/>
    </row>
    <row r="453" spans="1:13" ht="45" x14ac:dyDescent="0.2">
      <c r="A453" s="15" t="s">
        <v>229</v>
      </c>
      <c r="B453" s="18" t="s">
        <v>170</v>
      </c>
      <c r="C453" s="18" t="s">
        <v>7</v>
      </c>
      <c r="D453" s="18" t="s">
        <v>48</v>
      </c>
      <c r="E453" s="18" t="s">
        <v>53</v>
      </c>
      <c r="F453" s="18"/>
      <c r="G453" s="18"/>
      <c r="H453" s="18"/>
      <c r="I453" s="25">
        <f t="shared" ref="I453:J455" si="212">I454</f>
        <v>400</v>
      </c>
      <c r="J453" s="25">
        <f t="shared" si="212"/>
        <v>124</v>
      </c>
      <c r="K453" s="25">
        <f t="shared" si="190"/>
        <v>31</v>
      </c>
      <c r="L453" s="21"/>
      <c r="M453" s="21"/>
    </row>
    <row r="454" spans="1:13" ht="125.25" customHeight="1" x14ac:dyDescent="0.2">
      <c r="A454" s="15" t="s">
        <v>230</v>
      </c>
      <c r="B454" s="18" t="s">
        <v>170</v>
      </c>
      <c r="C454" s="18" t="s">
        <v>7</v>
      </c>
      <c r="D454" s="18" t="s">
        <v>1</v>
      </c>
      <c r="E454" s="18" t="s">
        <v>53</v>
      </c>
      <c r="F454" s="18"/>
      <c r="G454" s="18"/>
      <c r="H454" s="18"/>
      <c r="I454" s="25">
        <f t="shared" si="212"/>
        <v>400</v>
      </c>
      <c r="J454" s="25">
        <f t="shared" si="212"/>
        <v>124</v>
      </c>
      <c r="K454" s="25">
        <f t="shared" si="190"/>
        <v>31</v>
      </c>
      <c r="L454" s="21"/>
      <c r="M454" s="21"/>
    </row>
    <row r="455" spans="1:13" ht="109.5" customHeight="1" x14ac:dyDescent="0.2">
      <c r="A455" s="15" t="s">
        <v>308</v>
      </c>
      <c r="B455" s="18" t="s">
        <v>170</v>
      </c>
      <c r="C455" s="18" t="s">
        <v>7</v>
      </c>
      <c r="D455" s="18" t="s">
        <v>1</v>
      </c>
      <c r="E455" s="18" t="s">
        <v>231</v>
      </c>
      <c r="F455" s="18"/>
      <c r="G455" s="18"/>
      <c r="H455" s="18"/>
      <c r="I455" s="25">
        <f t="shared" si="212"/>
        <v>400</v>
      </c>
      <c r="J455" s="25">
        <f t="shared" si="212"/>
        <v>124</v>
      </c>
      <c r="K455" s="25">
        <f t="shared" si="190"/>
        <v>31</v>
      </c>
      <c r="L455" s="21"/>
      <c r="M455" s="21"/>
    </row>
    <row r="456" spans="1:13" s="30" customFormat="1" ht="45" x14ac:dyDescent="0.2">
      <c r="A456" s="15" t="s">
        <v>320</v>
      </c>
      <c r="B456" s="18" t="s">
        <v>170</v>
      </c>
      <c r="C456" s="18" t="s">
        <v>7</v>
      </c>
      <c r="D456" s="18" t="s">
        <v>1</v>
      </c>
      <c r="E456" s="18" t="s">
        <v>231</v>
      </c>
      <c r="F456" s="18" t="s">
        <v>4</v>
      </c>
      <c r="G456" s="18" t="s">
        <v>23</v>
      </c>
      <c r="H456" s="18" t="s">
        <v>22</v>
      </c>
      <c r="I456" s="41">
        <v>400</v>
      </c>
      <c r="J456" s="41">
        <v>124</v>
      </c>
      <c r="K456" s="25">
        <f t="shared" si="190"/>
        <v>31</v>
      </c>
      <c r="L456" s="21"/>
      <c r="M456" s="21"/>
    </row>
    <row r="457" spans="1:13" ht="45" x14ac:dyDescent="0.2">
      <c r="A457" s="15" t="s">
        <v>60</v>
      </c>
      <c r="B457" s="18" t="s">
        <v>170</v>
      </c>
      <c r="C457" s="18" t="s">
        <v>15</v>
      </c>
      <c r="D457" s="18" t="s">
        <v>48</v>
      </c>
      <c r="E457" s="18" t="s">
        <v>53</v>
      </c>
      <c r="F457" s="18"/>
      <c r="G457" s="18"/>
      <c r="H457" s="18"/>
      <c r="I457" s="25">
        <f t="shared" ref="I457:J458" si="213">I458</f>
        <v>11919.3</v>
      </c>
      <c r="J457" s="25">
        <f t="shared" si="213"/>
        <v>11747.2</v>
      </c>
      <c r="K457" s="25">
        <f t="shared" si="190"/>
        <v>98.556123262272123</v>
      </c>
      <c r="L457" s="21"/>
      <c r="M457" s="21"/>
    </row>
    <row r="458" spans="1:13" ht="30" x14ac:dyDescent="0.2">
      <c r="A458" s="15" t="s">
        <v>129</v>
      </c>
      <c r="B458" s="18" t="s">
        <v>170</v>
      </c>
      <c r="C458" s="18" t="s">
        <v>15</v>
      </c>
      <c r="D458" s="18" t="s">
        <v>1</v>
      </c>
      <c r="E458" s="18" t="s">
        <v>53</v>
      </c>
      <c r="F458" s="18"/>
      <c r="G458" s="18"/>
      <c r="H458" s="18"/>
      <c r="I458" s="25">
        <f t="shared" si="213"/>
        <v>11919.3</v>
      </c>
      <c r="J458" s="25">
        <f t="shared" si="213"/>
        <v>11747.2</v>
      </c>
      <c r="K458" s="25">
        <f t="shared" si="190"/>
        <v>98.556123262272123</v>
      </c>
      <c r="L458" s="21"/>
      <c r="M458" s="21"/>
    </row>
    <row r="459" spans="1:13" ht="60" x14ac:dyDescent="0.2">
      <c r="A459" s="15" t="s">
        <v>109</v>
      </c>
      <c r="B459" s="18" t="s">
        <v>170</v>
      </c>
      <c r="C459" s="18" t="s">
        <v>15</v>
      </c>
      <c r="D459" s="18" t="s">
        <v>1</v>
      </c>
      <c r="E459" s="18" t="s">
        <v>51</v>
      </c>
      <c r="F459" s="18"/>
      <c r="G459" s="18"/>
      <c r="H459" s="18"/>
      <c r="I459" s="25">
        <f>I460+I461+I462</f>
        <v>11919.3</v>
      </c>
      <c r="J459" s="25">
        <f t="shared" ref="J459" si="214">J460+J461+J462</f>
        <v>11747.2</v>
      </c>
      <c r="K459" s="25">
        <f t="shared" si="190"/>
        <v>98.556123262272123</v>
      </c>
      <c r="L459" s="21"/>
      <c r="M459" s="21"/>
    </row>
    <row r="460" spans="1:13" ht="135" x14ac:dyDescent="0.2">
      <c r="A460" s="19" t="s">
        <v>191</v>
      </c>
      <c r="B460" s="18" t="s">
        <v>170</v>
      </c>
      <c r="C460" s="18" t="s">
        <v>15</v>
      </c>
      <c r="D460" s="18" t="s">
        <v>1</v>
      </c>
      <c r="E460" s="18" t="s">
        <v>51</v>
      </c>
      <c r="F460" s="18" t="s">
        <v>192</v>
      </c>
      <c r="G460" s="18" t="s">
        <v>23</v>
      </c>
      <c r="H460" s="18" t="s">
        <v>22</v>
      </c>
      <c r="I460" s="41">
        <v>9114</v>
      </c>
      <c r="J460" s="41">
        <v>9042.1</v>
      </c>
      <c r="K460" s="25">
        <f t="shared" ref="K460:K523" si="215">J460/I460*100</f>
        <v>99.211103796357264</v>
      </c>
      <c r="L460" s="21"/>
      <c r="M460" s="21"/>
    </row>
    <row r="461" spans="1:13" ht="45" x14ac:dyDescent="0.2">
      <c r="A461" s="19" t="s">
        <v>320</v>
      </c>
      <c r="B461" s="18" t="s">
        <v>170</v>
      </c>
      <c r="C461" s="18" t="s">
        <v>15</v>
      </c>
      <c r="D461" s="18" t="s">
        <v>1</v>
      </c>
      <c r="E461" s="18" t="s">
        <v>51</v>
      </c>
      <c r="F461" s="18" t="s">
        <v>4</v>
      </c>
      <c r="G461" s="18" t="s">
        <v>23</v>
      </c>
      <c r="H461" s="18" t="s">
        <v>22</v>
      </c>
      <c r="I461" s="41">
        <v>2800.3</v>
      </c>
      <c r="J461" s="41">
        <v>2704.3</v>
      </c>
      <c r="K461" s="25">
        <f t="shared" si="215"/>
        <v>96.571795879012967</v>
      </c>
      <c r="L461" s="21"/>
      <c r="M461" s="21"/>
    </row>
    <row r="462" spans="1:13" ht="30" x14ac:dyDescent="0.2">
      <c r="A462" s="19" t="s">
        <v>321</v>
      </c>
      <c r="B462" s="18" t="s">
        <v>170</v>
      </c>
      <c r="C462" s="18" t="s">
        <v>15</v>
      </c>
      <c r="D462" s="18" t="s">
        <v>1</v>
      </c>
      <c r="E462" s="18" t="s">
        <v>51</v>
      </c>
      <c r="F462" s="18" t="s">
        <v>190</v>
      </c>
      <c r="G462" s="18" t="s">
        <v>23</v>
      </c>
      <c r="H462" s="18" t="s">
        <v>22</v>
      </c>
      <c r="I462" s="41">
        <v>5</v>
      </c>
      <c r="J462" s="41">
        <v>0.8</v>
      </c>
      <c r="K462" s="25">
        <f t="shared" si="215"/>
        <v>16</v>
      </c>
      <c r="L462" s="21"/>
      <c r="M462" s="21"/>
    </row>
    <row r="463" spans="1:13" ht="33.75" customHeight="1" x14ac:dyDescent="0.2">
      <c r="A463" s="19" t="s">
        <v>292</v>
      </c>
      <c r="B463" s="18" t="s">
        <v>170</v>
      </c>
      <c r="C463" s="18" t="s">
        <v>16</v>
      </c>
      <c r="D463" s="18" t="s">
        <v>48</v>
      </c>
      <c r="E463" s="18" t="s">
        <v>53</v>
      </c>
      <c r="F463" s="18"/>
      <c r="G463" s="18"/>
      <c r="H463" s="18"/>
      <c r="I463" s="25">
        <f>I464+I467+I470</f>
        <v>597.5</v>
      </c>
      <c r="J463" s="25">
        <f t="shared" ref="J463" si="216">J464+J467+J470</f>
        <v>588.5</v>
      </c>
      <c r="K463" s="25">
        <f t="shared" si="215"/>
        <v>98.493723849372387</v>
      </c>
      <c r="L463" s="21"/>
      <c r="M463" s="21"/>
    </row>
    <row r="464" spans="1:13" x14ac:dyDescent="0.2">
      <c r="A464" s="19" t="s">
        <v>247</v>
      </c>
      <c r="B464" s="18" t="s">
        <v>170</v>
      </c>
      <c r="C464" s="18" t="s">
        <v>16</v>
      </c>
      <c r="D464" s="18" t="s">
        <v>1</v>
      </c>
      <c r="E464" s="18" t="s">
        <v>53</v>
      </c>
      <c r="F464" s="18"/>
      <c r="G464" s="18"/>
      <c r="H464" s="18"/>
      <c r="I464" s="25">
        <f t="shared" ref="I464:J465" si="217">I465</f>
        <v>78.099999999999994</v>
      </c>
      <c r="J464" s="25">
        <f t="shared" si="217"/>
        <v>78.099999999999994</v>
      </c>
      <c r="K464" s="25">
        <f t="shared" si="215"/>
        <v>100</v>
      </c>
      <c r="L464" s="21"/>
      <c r="M464" s="21"/>
    </row>
    <row r="465" spans="1:13" x14ac:dyDescent="0.2">
      <c r="A465" s="19" t="s">
        <v>346</v>
      </c>
      <c r="B465" s="18" t="s">
        <v>170</v>
      </c>
      <c r="C465" s="18" t="s">
        <v>16</v>
      </c>
      <c r="D465" s="18" t="s">
        <v>1</v>
      </c>
      <c r="E465" s="18" t="s">
        <v>257</v>
      </c>
      <c r="F465" s="18"/>
      <c r="G465" s="18"/>
      <c r="H465" s="18"/>
      <c r="I465" s="25">
        <f t="shared" si="217"/>
        <v>78.099999999999994</v>
      </c>
      <c r="J465" s="25">
        <f t="shared" si="217"/>
        <v>78.099999999999994</v>
      </c>
      <c r="K465" s="25">
        <f t="shared" si="215"/>
        <v>100</v>
      </c>
      <c r="L465" s="21"/>
      <c r="M465" s="21"/>
    </row>
    <row r="466" spans="1:13" ht="45" x14ac:dyDescent="0.2">
      <c r="A466" s="15" t="s">
        <v>320</v>
      </c>
      <c r="B466" s="18" t="s">
        <v>170</v>
      </c>
      <c r="C466" s="18" t="s">
        <v>16</v>
      </c>
      <c r="D466" s="18" t="s">
        <v>1</v>
      </c>
      <c r="E466" s="18" t="s">
        <v>257</v>
      </c>
      <c r="F466" s="18" t="s">
        <v>4</v>
      </c>
      <c r="G466" s="18" t="s">
        <v>23</v>
      </c>
      <c r="H466" s="18" t="s">
        <v>22</v>
      </c>
      <c r="I466" s="41">
        <v>78.099999999999994</v>
      </c>
      <c r="J466" s="41">
        <v>78.099999999999994</v>
      </c>
      <c r="K466" s="25">
        <f t="shared" si="215"/>
        <v>100</v>
      </c>
      <c r="L466" s="21"/>
      <c r="M466" s="21"/>
    </row>
    <row r="467" spans="1:13" ht="45" x14ac:dyDescent="0.2">
      <c r="A467" s="15" t="s">
        <v>248</v>
      </c>
      <c r="B467" s="18" t="s">
        <v>170</v>
      </c>
      <c r="C467" s="18" t="s">
        <v>16</v>
      </c>
      <c r="D467" s="18" t="s">
        <v>19</v>
      </c>
      <c r="E467" s="18" t="s">
        <v>53</v>
      </c>
      <c r="F467" s="18"/>
      <c r="G467" s="18"/>
      <c r="H467" s="18"/>
      <c r="I467" s="25">
        <f t="shared" ref="I467:J468" si="218">I468</f>
        <v>157.4</v>
      </c>
      <c r="J467" s="25">
        <f t="shared" si="218"/>
        <v>148.4</v>
      </c>
      <c r="K467" s="25">
        <f t="shared" si="215"/>
        <v>94.282083862770023</v>
      </c>
      <c r="L467" s="21"/>
      <c r="M467" s="21"/>
    </row>
    <row r="468" spans="1:13" ht="30" x14ac:dyDescent="0.2">
      <c r="A468" s="19" t="s">
        <v>309</v>
      </c>
      <c r="B468" s="18" t="s">
        <v>170</v>
      </c>
      <c r="C468" s="18" t="s">
        <v>16</v>
      </c>
      <c r="D468" s="18" t="s">
        <v>19</v>
      </c>
      <c r="E468" s="18" t="s">
        <v>258</v>
      </c>
      <c r="F468" s="18"/>
      <c r="G468" s="18"/>
      <c r="H468" s="18"/>
      <c r="I468" s="25">
        <f t="shared" si="218"/>
        <v>157.4</v>
      </c>
      <c r="J468" s="25">
        <f t="shared" si="218"/>
        <v>148.4</v>
      </c>
      <c r="K468" s="25">
        <f t="shared" si="215"/>
        <v>94.282083862770023</v>
      </c>
      <c r="L468" s="21"/>
      <c r="M468" s="21"/>
    </row>
    <row r="469" spans="1:13" ht="45" x14ac:dyDescent="0.2">
      <c r="A469" s="15" t="s">
        <v>320</v>
      </c>
      <c r="B469" s="18" t="s">
        <v>170</v>
      </c>
      <c r="C469" s="18" t="s">
        <v>16</v>
      </c>
      <c r="D469" s="18" t="s">
        <v>19</v>
      </c>
      <c r="E469" s="18" t="s">
        <v>258</v>
      </c>
      <c r="F469" s="18" t="s">
        <v>4</v>
      </c>
      <c r="G469" s="18" t="s">
        <v>23</v>
      </c>
      <c r="H469" s="18" t="s">
        <v>22</v>
      </c>
      <c r="I469" s="41">
        <v>157.4</v>
      </c>
      <c r="J469" s="41">
        <v>148.4</v>
      </c>
      <c r="K469" s="25">
        <f t="shared" si="215"/>
        <v>94.282083862770023</v>
      </c>
      <c r="L469" s="21"/>
      <c r="M469" s="21"/>
    </row>
    <row r="470" spans="1:13" ht="30" x14ac:dyDescent="0.2">
      <c r="A470" s="15" t="s">
        <v>294</v>
      </c>
      <c r="B470" s="18" t="s">
        <v>170</v>
      </c>
      <c r="C470" s="18" t="s">
        <v>16</v>
      </c>
      <c r="D470" s="18" t="s">
        <v>23</v>
      </c>
      <c r="E470" s="18" t="s">
        <v>53</v>
      </c>
      <c r="F470" s="18"/>
      <c r="G470" s="18"/>
      <c r="H470" s="18"/>
      <c r="I470" s="25">
        <f t="shared" ref="I470:J471" si="219">I471</f>
        <v>362</v>
      </c>
      <c r="J470" s="25">
        <f t="shared" si="219"/>
        <v>362</v>
      </c>
      <c r="K470" s="25">
        <f t="shared" si="215"/>
        <v>100</v>
      </c>
      <c r="L470" s="21"/>
      <c r="M470" s="21"/>
    </row>
    <row r="471" spans="1:13" ht="30" x14ac:dyDescent="0.2">
      <c r="A471" s="15" t="s">
        <v>294</v>
      </c>
      <c r="B471" s="18" t="s">
        <v>170</v>
      </c>
      <c r="C471" s="18" t="s">
        <v>16</v>
      </c>
      <c r="D471" s="18" t="s">
        <v>23</v>
      </c>
      <c r="E471" s="18" t="s">
        <v>295</v>
      </c>
      <c r="F471" s="18"/>
      <c r="G471" s="18"/>
      <c r="H471" s="18"/>
      <c r="I471" s="25">
        <f t="shared" si="219"/>
        <v>362</v>
      </c>
      <c r="J471" s="25">
        <f t="shared" si="219"/>
        <v>362</v>
      </c>
      <c r="K471" s="25">
        <f t="shared" si="215"/>
        <v>100</v>
      </c>
      <c r="L471" s="21"/>
      <c r="M471" s="21"/>
    </row>
    <row r="472" spans="1:13" ht="45" x14ac:dyDescent="0.2">
      <c r="A472" s="15" t="s">
        <v>320</v>
      </c>
      <c r="B472" s="18" t="s">
        <v>170</v>
      </c>
      <c r="C472" s="18" t="s">
        <v>16</v>
      </c>
      <c r="D472" s="18" t="s">
        <v>23</v>
      </c>
      <c r="E472" s="18" t="s">
        <v>295</v>
      </c>
      <c r="F472" s="18" t="s">
        <v>4</v>
      </c>
      <c r="G472" s="18" t="s">
        <v>23</v>
      </c>
      <c r="H472" s="18" t="s">
        <v>22</v>
      </c>
      <c r="I472" s="41">
        <v>362</v>
      </c>
      <c r="J472" s="41">
        <v>362</v>
      </c>
      <c r="K472" s="25">
        <f t="shared" si="215"/>
        <v>100</v>
      </c>
      <c r="L472" s="21"/>
      <c r="M472" s="21"/>
    </row>
    <row r="473" spans="1:13" ht="97.5" customHeight="1" x14ac:dyDescent="0.2">
      <c r="A473" s="12" t="s">
        <v>233</v>
      </c>
      <c r="B473" s="13" t="s">
        <v>226</v>
      </c>
      <c r="C473" s="13" t="s">
        <v>2</v>
      </c>
      <c r="D473" s="13" t="s">
        <v>48</v>
      </c>
      <c r="E473" s="13" t="s">
        <v>53</v>
      </c>
      <c r="F473" s="13"/>
      <c r="G473" s="13"/>
      <c r="H473" s="13"/>
      <c r="I473" s="24">
        <f t="shared" ref="I473:J473" si="220">I474</f>
        <v>4516.5</v>
      </c>
      <c r="J473" s="24">
        <f t="shared" si="220"/>
        <v>4516.5</v>
      </c>
      <c r="K473" s="24">
        <f t="shared" si="215"/>
        <v>100</v>
      </c>
      <c r="L473" s="21"/>
      <c r="M473" s="21"/>
    </row>
    <row r="474" spans="1:13" ht="60" x14ac:dyDescent="0.2">
      <c r="A474" s="15" t="s">
        <v>228</v>
      </c>
      <c r="B474" s="18" t="s">
        <v>226</v>
      </c>
      <c r="C474" s="18" t="s">
        <v>3</v>
      </c>
      <c r="D474" s="18" t="s">
        <v>48</v>
      </c>
      <c r="E474" s="18" t="s">
        <v>53</v>
      </c>
      <c r="F474" s="18"/>
      <c r="G474" s="18"/>
      <c r="H474" s="18"/>
      <c r="I474" s="25">
        <f t="shared" ref="I474:J474" si="221">I475+I478</f>
        <v>4516.5</v>
      </c>
      <c r="J474" s="25">
        <f t="shared" si="221"/>
        <v>4516.5</v>
      </c>
      <c r="K474" s="25">
        <f t="shared" si="215"/>
        <v>100</v>
      </c>
      <c r="L474" s="21"/>
      <c r="M474" s="21"/>
    </row>
    <row r="475" spans="1:13" ht="60" x14ac:dyDescent="0.2">
      <c r="A475" s="15" t="s">
        <v>227</v>
      </c>
      <c r="B475" s="18" t="s">
        <v>226</v>
      </c>
      <c r="C475" s="18" t="s">
        <v>3</v>
      </c>
      <c r="D475" s="18" t="s">
        <v>1</v>
      </c>
      <c r="E475" s="18" t="s">
        <v>53</v>
      </c>
      <c r="F475" s="18"/>
      <c r="G475" s="18"/>
      <c r="H475" s="18"/>
      <c r="I475" s="25">
        <f t="shared" ref="I475:J476" si="222">I476</f>
        <v>172.8</v>
      </c>
      <c r="J475" s="25">
        <f t="shared" si="222"/>
        <v>172.8</v>
      </c>
      <c r="K475" s="25">
        <f t="shared" si="215"/>
        <v>100</v>
      </c>
      <c r="L475" s="21"/>
      <c r="M475" s="21"/>
    </row>
    <row r="476" spans="1:13" ht="45" x14ac:dyDescent="0.2">
      <c r="A476" s="15" t="s">
        <v>431</v>
      </c>
      <c r="B476" s="18" t="s">
        <v>226</v>
      </c>
      <c r="C476" s="18" t="s">
        <v>3</v>
      </c>
      <c r="D476" s="18" t="s">
        <v>1</v>
      </c>
      <c r="E476" s="18" t="s">
        <v>234</v>
      </c>
      <c r="F476" s="18"/>
      <c r="G476" s="18"/>
      <c r="H476" s="18"/>
      <c r="I476" s="25">
        <f t="shared" si="222"/>
        <v>172.8</v>
      </c>
      <c r="J476" s="25">
        <f t="shared" si="222"/>
        <v>172.8</v>
      </c>
      <c r="K476" s="25">
        <f t="shared" si="215"/>
        <v>100</v>
      </c>
      <c r="L476" s="21"/>
      <c r="M476" s="21"/>
    </row>
    <row r="477" spans="1:13" ht="45" x14ac:dyDescent="0.2">
      <c r="A477" s="15" t="s">
        <v>320</v>
      </c>
      <c r="B477" s="18" t="s">
        <v>226</v>
      </c>
      <c r="C477" s="18" t="s">
        <v>3</v>
      </c>
      <c r="D477" s="18" t="s">
        <v>1</v>
      </c>
      <c r="E477" s="18" t="s">
        <v>234</v>
      </c>
      <c r="F477" s="18" t="s">
        <v>4</v>
      </c>
      <c r="G477" s="18" t="s">
        <v>23</v>
      </c>
      <c r="H477" s="18" t="s">
        <v>22</v>
      </c>
      <c r="I477" s="41">
        <v>172.8</v>
      </c>
      <c r="J477" s="41">
        <v>172.8</v>
      </c>
      <c r="K477" s="25">
        <f t="shared" si="215"/>
        <v>100</v>
      </c>
      <c r="L477" s="21"/>
      <c r="M477" s="21"/>
    </row>
    <row r="478" spans="1:13" ht="45" x14ac:dyDescent="0.2">
      <c r="A478" s="15" t="s">
        <v>281</v>
      </c>
      <c r="B478" s="11" t="s">
        <v>226</v>
      </c>
      <c r="C478" s="11" t="s">
        <v>3</v>
      </c>
      <c r="D478" s="11" t="s">
        <v>282</v>
      </c>
      <c r="E478" s="11" t="s">
        <v>53</v>
      </c>
      <c r="F478" s="11"/>
      <c r="G478" s="18"/>
      <c r="H478" s="18"/>
      <c r="I478" s="25">
        <f t="shared" ref="I478:J479" si="223">I479</f>
        <v>4343.7</v>
      </c>
      <c r="J478" s="25">
        <f t="shared" si="223"/>
        <v>4343.7</v>
      </c>
      <c r="K478" s="25">
        <f t="shared" si="215"/>
        <v>100</v>
      </c>
      <c r="L478" s="21"/>
      <c r="M478" s="21"/>
    </row>
    <row r="479" spans="1:13" ht="75" x14ac:dyDescent="0.2">
      <c r="A479" s="15" t="s">
        <v>283</v>
      </c>
      <c r="B479" s="11" t="s">
        <v>226</v>
      </c>
      <c r="C479" s="11" t="s">
        <v>3</v>
      </c>
      <c r="D479" s="11" t="s">
        <v>282</v>
      </c>
      <c r="E479" s="11" t="s">
        <v>284</v>
      </c>
      <c r="F479" s="11"/>
      <c r="G479" s="18"/>
      <c r="H479" s="18"/>
      <c r="I479" s="25">
        <f t="shared" si="223"/>
        <v>4343.7</v>
      </c>
      <c r="J479" s="25">
        <f t="shared" si="223"/>
        <v>4343.7</v>
      </c>
      <c r="K479" s="25">
        <f t="shared" si="215"/>
        <v>100</v>
      </c>
      <c r="L479" s="21"/>
      <c r="M479" s="21"/>
    </row>
    <row r="480" spans="1:13" ht="45" x14ac:dyDescent="0.2">
      <c r="A480" s="17" t="s">
        <v>320</v>
      </c>
      <c r="B480" s="11" t="s">
        <v>226</v>
      </c>
      <c r="C480" s="11" t="s">
        <v>3</v>
      </c>
      <c r="D480" s="11" t="s">
        <v>282</v>
      </c>
      <c r="E480" s="11" t="s">
        <v>284</v>
      </c>
      <c r="F480" s="11" t="s">
        <v>4</v>
      </c>
      <c r="G480" s="18" t="s">
        <v>23</v>
      </c>
      <c r="H480" s="18" t="s">
        <v>22</v>
      </c>
      <c r="I480" s="41">
        <v>4343.7</v>
      </c>
      <c r="J480" s="41">
        <v>4343.7</v>
      </c>
      <c r="K480" s="25">
        <f t="shared" si="215"/>
        <v>100</v>
      </c>
      <c r="L480" s="21"/>
      <c r="M480" s="21"/>
    </row>
    <row r="481" spans="1:13" s="31" customFormat="1" ht="31.5" customHeight="1" x14ac:dyDescent="0.2">
      <c r="A481" s="5" t="s">
        <v>265</v>
      </c>
      <c r="B481" s="8"/>
      <c r="C481" s="8"/>
      <c r="D481" s="8"/>
      <c r="E481" s="8"/>
      <c r="F481" s="8"/>
      <c r="G481" s="6"/>
      <c r="H481" s="6"/>
      <c r="I481" s="24">
        <f>I6+I129+I197+I226+I255+I266+I280+I294+I309+I314+I343+I348+I353+I359+I364+I377+I397+I402+I407+I421+I436+I448+I473</f>
        <v>498949.49999999988</v>
      </c>
      <c r="J481" s="24">
        <f t="shared" ref="J481" si="224">J6+J129+J197+J226+J255+J266+J280+J294+J309+J314+J343+J348+J353+J359+J364+J377+J397+J402+J407+J421+J436+J448+J473</f>
        <v>476624.69999999995</v>
      </c>
      <c r="K481" s="24">
        <f t="shared" si="215"/>
        <v>95.525639368312838</v>
      </c>
      <c r="L481" s="21"/>
      <c r="M481" s="21"/>
    </row>
    <row r="482" spans="1:13" ht="79.5" customHeight="1" x14ac:dyDescent="0.2">
      <c r="A482" s="17" t="s">
        <v>194</v>
      </c>
      <c r="B482" s="18" t="s">
        <v>198</v>
      </c>
      <c r="C482" s="18" t="s">
        <v>2</v>
      </c>
      <c r="D482" s="18" t="s">
        <v>48</v>
      </c>
      <c r="E482" s="18" t="s">
        <v>53</v>
      </c>
      <c r="F482" s="18"/>
      <c r="G482" s="18"/>
      <c r="H482" s="18"/>
      <c r="I482" s="25">
        <f>I483+I486</f>
        <v>21942.1</v>
      </c>
      <c r="J482" s="25">
        <f t="shared" ref="J482" si="225">J483+J486</f>
        <v>21488.3</v>
      </c>
      <c r="K482" s="25">
        <f t="shared" si="215"/>
        <v>97.931829679018875</v>
      </c>
      <c r="L482" s="21"/>
      <c r="M482" s="21"/>
    </row>
    <row r="483" spans="1:13" ht="45.75" customHeight="1" x14ac:dyDescent="0.2">
      <c r="A483" s="15" t="s">
        <v>195</v>
      </c>
      <c r="B483" s="18" t="s">
        <v>198</v>
      </c>
      <c r="C483" s="18" t="s">
        <v>3</v>
      </c>
      <c r="D483" s="18" t="s">
        <v>48</v>
      </c>
      <c r="E483" s="18" t="s">
        <v>53</v>
      </c>
      <c r="F483" s="18"/>
      <c r="G483" s="18"/>
      <c r="H483" s="18"/>
      <c r="I483" s="25">
        <f t="shared" ref="I483:J484" si="226">I484</f>
        <v>1452.8</v>
      </c>
      <c r="J483" s="25">
        <f t="shared" si="226"/>
        <v>1445.5</v>
      </c>
      <c r="K483" s="25">
        <f t="shared" si="215"/>
        <v>99.49752202643171</v>
      </c>
      <c r="L483" s="21"/>
      <c r="M483" s="21"/>
    </row>
    <row r="484" spans="1:13" ht="60" x14ac:dyDescent="0.2">
      <c r="A484" s="15" t="s">
        <v>110</v>
      </c>
      <c r="B484" s="18" t="s">
        <v>198</v>
      </c>
      <c r="C484" s="18" t="s">
        <v>3</v>
      </c>
      <c r="D484" s="18" t="s">
        <v>48</v>
      </c>
      <c r="E484" s="18" t="s">
        <v>95</v>
      </c>
      <c r="F484" s="18"/>
      <c r="G484" s="18"/>
      <c r="H484" s="18"/>
      <c r="I484" s="25">
        <f t="shared" si="226"/>
        <v>1452.8</v>
      </c>
      <c r="J484" s="25">
        <f t="shared" si="226"/>
        <v>1445.5</v>
      </c>
      <c r="K484" s="25">
        <f t="shared" si="215"/>
        <v>99.49752202643171</v>
      </c>
      <c r="L484" s="21"/>
      <c r="M484" s="21"/>
    </row>
    <row r="485" spans="1:13" ht="45" x14ac:dyDescent="0.2">
      <c r="A485" s="15" t="s">
        <v>196</v>
      </c>
      <c r="B485" s="18" t="s">
        <v>198</v>
      </c>
      <c r="C485" s="18" t="s">
        <v>3</v>
      </c>
      <c r="D485" s="18" t="s">
        <v>48</v>
      </c>
      <c r="E485" s="18" t="s">
        <v>95</v>
      </c>
      <c r="F485" s="18" t="s">
        <v>87</v>
      </c>
      <c r="G485" s="18" t="s">
        <v>1</v>
      </c>
      <c r="H485" s="18" t="s">
        <v>19</v>
      </c>
      <c r="I485" s="41">
        <v>1452.8</v>
      </c>
      <c r="J485" s="41">
        <v>1445.5</v>
      </c>
      <c r="K485" s="25">
        <f t="shared" si="215"/>
        <v>99.49752202643171</v>
      </c>
      <c r="L485" s="21"/>
      <c r="M485" s="21"/>
    </row>
    <row r="486" spans="1:13" ht="50.25" customHeight="1" x14ac:dyDescent="0.2">
      <c r="A486" s="15" t="s">
        <v>197</v>
      </c>
      <c r="B486" s="18" t="s">
        <v>198</v>
      </c>
      <c r="C486" s="18" t="s">
        <v>6</v>
      </c>
      <c r="D486" s="18" t="s">
        <v>48</v>
      </c>
      <c r="E486" s="18" t="s">
        <v>53</v>
      </c>
      <c r="F486" s="18"/>
      <c r="G486" s="18"/>
      <c r="H486" s="18"/>
      <c r="I486" s="25">
        <f t="shared" ref="I486:J486" si="227">I487+I489</f>
        <v>20489.3</v>
      </c>
      <c r="J486" s="25">
        <f t="shared" si="227"/>
        <v>20042.8</v>
      </c>
      <c r="K486" s="25">
        <f t="shared" si="215"/>
        <v>97.820813790612661</v>
      </c>
      <c r="L486" s="21"/>
      <c r="M486" s="21"/>
    </row>
    <row r="487" spans="1:13" ht="60" x14ac:dyDescent="0.2">
      <c r="A487" s="15" t="s">
        <v>110</v>
      </c>
      <c r="B487" s="18" t="s">
        <v>198</v>
      </c>
      <c r="C487" s="18" t="s">
        <v>6</v>
      </c>
      <c r="D487" s="18" t="s">
        <v>48</v>
      </c>
      <c r="E487" s="18" t="s">
        <v>95</v>
      </c>
      <c r="F487" s="18"/>
      <c r="G487" s="18"/>
      <c r="H487" s="18"/>
      <c r="I487" s="25">
        <f t="shared" ref="I487:J487" si="228">I488</f>
        <v>17091.8</v>
      </c>
      <c r="J487" s="25">
        <f t="shared" si="228"/>
        <v>17081.3</v>
      </c>
      <c r="K487" s="25">
        <f t="shared" si="215"/>
        <v>99.938567032144064</v>
      </c>
      <c r="L487" s="21"/>
      <c r="M487" s="21"/>
    </row>
    <row r="488" spans="1:13" ht="60" x14ac:dyDescent="0.2">
      <c r="A488" s="15" t="s">
        <v>110</v>
      </c>
      <c r="B488" s="18" t="s">
        <v>198</v>
      </c>
      <c r="C488" s="18" t="s">
        <v>6</v>
      </c>
      <c r="D488" s="18" t="s">
        <v>48</v>
      </c>
      <c r="E488" s="18" t="s">
        <v>95</v>
      </c>
      <c r="F488" s="18" t="s">
        <v>192</v>
      </c>
      <c r="G488" s="18" t="s">
        <v>1</v>
      </c>
      <c r="H488" s="18" t="s">
        <v>19</v>
      </c>
      <c r="I488" s="41">
        <v>17091.8</v>
      </c>
      <c r="J488" s="41">
        <v>17081.3</v>
      </c>
      <c r="K488" s="25">
        <f t="shared" si="215"/>
        <v>99.938567032144064</v>
      </c>
      <c r="L488" s="21"/>
      <c r="M488" s="21"/>
    </row>
    <row r="489" spans="1:13" ht="45" x14ac:dyDescent="0.2">
      <c r="A489" s="15" t="s">
        <v>298</v>
      </c>
      <c r="B489" s="18" t="s">
        <v>198</v>
      </c>
      <c r="C489" s="18" t="s">
        <v>6</v>
      </c>
      <c r="D489" s="18" t="s">
        <v>48</v>
      </c>
      <c r="E489" s="18" t="s">
        <v>63</v>
      </c>
      <c r="F489" s="18"/>
      <c r="G489" s="18"/>
      <c r="H489" s="18"/>
      <c r="I489" s="25">
        <f>SUM(I490:I492)</f>
        <v>3397.5</v>
      </c>
      <c r="J489" s="25">
        <f t="shared" ref="J489" si="229">SUM(J490:J492)</f>
        <v>2961.5</v>
      </c>
      <c r="K489" s="25">
        <f t="shared" si="215"/>
        <v>87.167034584253116</v>
      </c>
      <c r="L489" s="21"/>
      <c r="M489" s="21"/>
    </row>
    <row r="490" spans="1:13" ht="45" x14ac:dyDescent="0.2">
      <c r="A490" s="15" t="s">
        <v>196</v>
      </c>
      <c r="B490" s="18" t="s">
        <v>198</v>
      </c>
      <c r="C490" s="18" t="s">
        <v>6</v>
      </c>
      <c r="D490" s="18" t="s">
        <v>48</v>
      </c>
      <c r="E490" s="18" t="s">
        <v>63</v>
      </c>
      <c r="F490" s="18" t="s">
        <v>192</v>
      </c>
      <c r="G490" s="18" t="s">
        <v>1</v>
      </c>
      <c r="H490" s="18" t="s">
        <v>19</v>
      </c>
      <c r="I490" s="41">
        <v>86.6</v>
      </c>
      <c r="J490" s="41">
        <v>83.6</v>
      </c>
      <c r="K490" s="25">
        <f t="shared" si="215"/>
        <v>96.535796766743658</v>
      </c>
      <c r="L490" s="21"/>
      <c r="M490" s="21"/>
    </row>
    <row r="491" spans="1:13" ht="45" x14ac:dyDescent="0.2">
      <c r="A491" s="15" t="s">
        <v>320</v>
      </c>
      <c r="B491" s="18" t="s">
        <v>198</v>
      </c>
      <c r="C491" s="18" t="s">
        <v>6</v>
      </c>
      <c r="D491" s="18" t="s">
        <v>48</v>
      </c>
      <c r="E491" s="18" t="s">
        <v>63</v>
      </c>
      <c r="F491" s="18" t="s">
        <v>4</v>
      </c>
      <c r="G491" s="18" t="s">
        <v>1</v>
      </c>
      <c r="H491" s="18" t="s">
        <v>19</v>
      </c>
      <c r="I491" s="41">
        <v>3174.8</v>
      </c>
      <c r="J491" s="41">
        <v>2746.1</v>
      </c>
      <c r="K491" s="25">
        <f t="shared" si="215"/>
        <v>86.496787199193648</v>
      </c>
      <c r="L491" s="21"/>
      <c r="M491" s="21"/>
    </row>
    <row r="492" spans="1:13" ht="30" x14ac:dyDescent="0.2">
      <c r="A492" s="15" t="s">
        <v>321</v>
      </c>
      <c r="B492" s="18" t="s">
        <v>198</v>
      </c>
      <c r="C492" s="18" t="s">
        <v>6</v>
      </c>
      <c r="D492" s="18" t="s">
        <v>48</v>
      </c>
      <c r="E492" s="18" t="s">
        <v>63</v>
      </c>
      <c r="F492" s="18" t="s">
        <v>190</v>
      </c>
      <c r="G492" s="18" t="s">
        <v>1</v>
      </c>
      <c r="H492" s="18" t="s">
        <v>19</v>
      </c>
      <c r="I492" s="41">
        <v>136.1</v>
      </c>
      <c r="J492" s="41">
        <v>131.80000000000001</v>
      </c>
      <c r="K492" s="25">
        <f t="shared" si="215"/>
        <v>96.840558412931671</v>
      </c>
      <c r="L492" s="21"/>
      <c r="M492" s="21"/>
    </row>
    <row r="493" spans="1:13" ht="66.75" customHeight="1" x14ac:dyDescent="0.2">
      <c r="A493" s="15" t="s">
        <v>200</v>
      </c>
      <c r="B493" s="18" t="s">
        <v>201</v>
      </c>
      <c r="C493" s="18" t="s">
        <v>2</v>
      </c>
      <c r="D493" s="18" t="s">
        <v>48</v>
      </c>
      <c r="E493" s="18" t="s">
        <v>53</v>
      </c>
      <c r="F493" s="18"/>
      <c r="G493" s="18"/>
      <c r="H493" s="18"/>
      <c r="I493" s="25">
        <f t="shared" ref="I493:J493" si="230">I494</f>
        <v>859.6</v>
      </c>
      <c r="J493" s="25">
        <f t="shared" si="230"/>
        <v>850.9</v>
      </c>
      <c r="K493" s="25">
        <f t="shared" si="215"/>
        <v>98.987901349464863</v>
      </c>
      <c r="L493" s="21"/>
      <c r="M493" s="21"/>
    </row>
    <row r="494" spans="1:13" ht="60" x14ac:dyDescent="0.2">
      <c r="A494" s="15" t="s">
        <v>110</v>
      </c>
      <c r="B494" s="18" t="s">
        <v>201</v>
      </c>
      <c r="C494" s="18" t="s">
        <v>3</v>
      </c>
      <c r="D494" s="18" t="s">
        <v>48</v>
      </c>
      <c r="E494" s="18" t="s">
        <v>95</v>
      </c>
      <c r="F494" s="18"/>
      <c r="G494" s="18"/>
      <c r="H494" s="18"/>
      <c r="I494" s="25">
        <f>I495+I497+I496</f>
        <v>859.6</v>
      </c>
      <c r="J494" s="25">
        <f t="shared" ref="J494" si="231">J495+J497+J496</f>
        <v>850.9</v>
      </c>
      <c r="K494" s="25">
        <f t="shared" si="215"/>
        <v>98.987901349464863</v>
      </c>
      <c r="L494" s="21"/>
      <c r="M494" s="21"/>
    </row>
    <row r="495" spans="1:13" ht="60" x14ac:dyDescent="0.2">
      <c r="A495" s="15" t="s">
        <v>110</v>
      </c>
      <c r="B495" s="18" t="s">
        <v>201</v>
      </c>
      <c r="C495" s="18" t="s">
        <v>3</v>
      </c>
      <c r="D495" s="18" t="s">
        <v>48</v>
      </c>
      <c r="E495" s="18" t="s">
        <v>95</v>
      </c>
      <c r="F495" s="18" t="s">
        <v>192</v>
      </c>
      <c r="G495" s="18" t="s">
        <v>1</v>
      </c>
      <c r="H495" s="18" t="s">
        <v>25</v>
      </c>
      <c r="I495" s="41">
        <v>831.6</v>
      </c>
      <c r="J495" s="41">
        <v>831.6</v>
      </c>
      <c r="K495" s="25">
        <f t="shared" si="215"/>
        <v>100</v>
      </c>
      <c r="L495" s="21"/>
      <c r="M495" s="21"/>
    </row>
    <row r="496" spans="1:13" ht="60" x14ac:dyDescent="0.2">
      <c r="A496" s="15" t="s">
        <v>110</v>
      </c>
      <c r="B496" s="18" t="s">
        <v>201</v>
      </c>
      <c r="C496" s="18" t="s">
        <v>3</v>
      </c>
      <c r="D496" s="18" t="s">
        <v>48</v>
      </c>
      <c r="E496" s="18" t="s">
        <v>63</v>
      </c>
      <c r="F496" s="18" t="s">
        <v>192</v>
      </c>
      <c r="G496" s="18" t="s">
        <v>1</v>
      </c>
      <c r="H496" s="18" t="s">
        <v>25</v>
      </c>
      <c r="I496" s="41">
        <v>1.5</v>
      </c>
      <c r="J496" s="41">
        <v>1.5</v>
      </c>
      <c r="K496" s="25">
        <f t="shared" si="215"/>
        <v>100</v>
      </c>
      <c r="L496" s="21"/>
      <c r="M496" s="21"/>
    </row>
    <row r="497" spans="1:13" ht="45" x14ac:dyDescent="0.2">
      <c r="A497" s="15" t="s">
        <v>320</v>
      </c>
      <c r="B497" s="18" t="s">
        <v>201</v>
      </c>
      <c r="C497" s="18" t="s">
        <v>3</v>
      </c>
      <c r="D497" s="18" t="s">
        <v>48</v>
      </c>
      <c r="E497" s="18" t="s">
        <v>63</v>
      </c>
      <c r="F497" s="18" t="s">
        <v>4</v>
      </c>
      <c r="G497" s="18" t="s">
        <v>1</v>
      </c>
      <c r="H497" s="18" t="s">
        <v>25</v>
      </c>
      <c r="I497" s="41">
        <v>26.5</v>
      </c>
      <c r="J497" s="41">
        <v>17.8</v>
      </c>
      <c r="K497" s="25">
        <f t="shared" si="215"/>
        <v>67.169811320754718</v>
      </c>
      <c r="L497" s="21"/>
      <c r="M497" s="21"/>
    </row>
    <row r="498" spans="1:13" x14ac:dyDescent="0.2">
      <c r="A498" s="15" t="s">
        <v>202</v>
      </c>
      <c r="B498" s="18" t="s">
        <v>199</v>
      </c>
      <c r="C498" s="18" t="s">
        <v>186</v>
      </c>
      <c r="D498" s="18" t="s">
        <v>48</v>
      </c>
      <c r="E498" s="18" t="s">
        <v>53</v>
      </c>
      <c r="F498" s="18"/>
      <c r="G498" s="18"/>
      <c r="H498" s="18"/>
      <c r="I498" s="25">
        <f t="shared" ref="I498:J498" si="232">I499</f>
        <v>13864.400000000001</v>
      </c>
      <c r="J498" s="25">
        <f t="shared" si="232"/>
        <v>8618.2999999999993</v>
      </c>
      <c r="K498" s="25">
        <f t="shared" si="215"/>
        <v>62.161362915091878</v>
      </c>
      <c r="L498" s="21"/>
      <c r="M498" s="21"/>
    </row>
    <row r="499" spans="1:13" ht="30" x14ac:dyDescent="0.2">
      <c r="A499" s="15" t="s">
        <v>203</v>
      </c>
      <c r="B499" s="18" t="s">
        <v>199</v>
      </c>
      <c r="C499" s="18" t="s">
        <v>186</v>
      </c>
      <c r="D499" s="18" t="s">
        <v>48</v>
      </c>
      <c r="E499" s="18" t="s">
        <v>53</v>
      </c>
      <c r="F499" s="18"/>
      <c r="G499" s="18"/>
      <c r="H499" s="18"/>
      <c r="I499" s="25">
        <f>I500+I505+I508+I510+I512+I514+I517+I519+I521+I524+I527+I529+I531+I533+I535+I537+I503</f>
        <v>13864.400000000001</v>
      </c>
      <c r="J499" s="25">
        <f t="shared" ref="J499" si="233">J500+J505+J508+J510+J512+J514+J517+J519+J521+J524+J527+J529+J531+J533+J535+J537+J503</f>
        <v>8618.2999999999993</v>
      </c>
      <c r="K499" s="25">
        <f t="shared" si="215"/>
        <v>62.161362915091878</v>
      </c>
      <c r="L499" s="21"/>
      <c r="M499" s="21"/>
    </row>
    <row r="500" spans="1:13" ht="76.5" customHeight="1" x14ac:dyDescent="0.2">
      <c r="A500" s="15" t="s">
        <v>216</v>
      </c>
      <c r="B500" s="18" t="s">
        <v>199</v>
      </c>
      <c r="C500" s="18" t="s">
        <v>186</v>
      </c>
      <c r="D500" s="18" t="s">
        <v>48</v>
      </c>
      <c r="E500" s="18" t="s">
        <v>217</v>
      </c>
      <c r="F500" s="18"/>
      <c r="G500" s="18"/>
      <c r="H500" s="18"/>
      <c r="I500" s="25">
        <f t="shared" ref="I500:J500" si="234">I501+I502</f>
        <v>2594.1999999999998</v>
      </c>
      <c r="J500" s="25">
        <f t="shared" si="234"/>
        <v>35</v>
      </c>
      <c r="K500" s="25">
        <f t="shared" si="215"/>
        <v>1.3491635186184565</v>
      </c>
      <c r="L500" s="21"/>
      <c r="M500" s="21"/>
    </row>
    <row r="501" spans="1:13" ht="30" x14ac:dyDescent="0.2">
      <c r="A501" s="19" t="s">
        <v>321</v>
      </c>
      <c r="B501" s="18" t="s">
        <v>199</v>
      </c>
      <c r="C501" s="18" t="s">
        <v>186</v>
      </c>
      <c r="D501" s="18" t="s">
        <v>48</v>
      </c>
      <c r="E501" s="18" t="s">
        <v>217</v>
      </c>
      <c r="F501" s="18" t="s">
        <v>190</v>
      </c>
      <c r="G501" s="18" t="s">
        <v>1</v>
      </c>
      <c r="H501" s="18" t="s">
        <v>21</v>
      </c>
      <c r="I501" s="41">
        <v>2559.1999999999998</v>
      </c>
      <c r="J501" s="41">
        <v>0</v>
      </c>
      <c r="K501" s="25">
        <f t="shared" si="215"/>
        <v>0</v>
      </c>
      <c r="L501" s="21"/>
      <c r="M501" s="21"/>
    </row>
    <row r="502" spans="1:13" ht="30" x14ac:dyDescent="0.2">
      <c r="A502" s="19" t="s">
        <v>322</v>
      </c>
      <c r="B502" s="18" t="s">
        <v>199</v>
      </c>
      <c r="C502" s="18" t="s">
        <v>186</v>
      </c>
      <c r="D502" s="18" t="s">
        <v>48</v>
      </c>
      <c r="E502" s="18" t="s">
        <v>217</v>
      </c>
      <c r="F502" s="18" t="s">
        <v>187</v>
      </c>
      <c r="G502" s="18" t="s">
        <v>18</v>
      </c>
      <c r="H502" s="18" t="s">
        <v>22</v>
      </c>
      <c r="I502" s="41">
        <v>35</v>
      </c>
      <c r="J502" s="41">
        <v>35</v>
      </c>
      <c r="K502" s="25">
        <f t="shared" si="215"/>
        <v>100</v>
      </c>
      <c r="L502" s="21"/>
      <c r="M502" s="21"/>
    </row>
    <row r="503" spans="1:13" ht="30" x14ac:dyDescent="0.2">
      <c r="A503" s="19" t="s">
        <v>478</v>
      </c>
      <c r="B503" s="18" t="s">
        <v>199</v>
      </c>
      <c r="C503" s="18" t="s">
        <v>186</v>
      </c>
      <c r="D503" s="18" t="s">
        <v>48</v>
      </c>
      <c r="E503" s="18" t="s">
        <v>477</v>
      </c>
      <c r="F503" s="18"/>
      <c r="G503" s="18"/>
      <c r="H503" s="18"/>
      <c r="I503" s="41">
        <f>I504</f>
        <v>43.3</v>
      </c>
      <c r="J503" s="41">
        <f t="shared" ref="J503" si="235">J504</f>
        <v>43.3</v>
      </c>
      <c r="K503" s="25">
        <f t="shared" si="215"/>
        <v>100</v>
      </c>
      <c r="L503" s="21"/>
      <c r="M503" s="21"/>
    </row>
    <row r="504" spans="1:13" ht="30" x14ac:dyDescent="0.2">
      <c r="A504" s="15" t="s">
        <v>321</v>
      </c>
      <c r="B504" s="18" t="s">
        <v>199</v>
      </c>
      <c r="C504" s="18" t="s">
        <v>186</v>
      </c>
      <c r="D504" s="18" t="s">
        <v>48</v>
      </c>
      <c r="E504" s="18" t="s">
        <v>477</v>
      </c>
      <c r="F504" s="18" t="s">
        <v>190</v>
      </c>
      <c r="G504" s="18" t="s">
        <v>23</v>
      </c>
      <c r="H504" s="18" t="s">
        <v>1</v>
      </c>
      <c r="I504" s="41">
        <v>43.3</v>
      </c>
      <c r="J504" s="41">
        <v>43.3</v>
      </c>
      <c r="K504" s="25">
        <f t="shared" si="215"/>
        <v>100</v>
      </c>
      <c r="L504" s="21">
        <f>J505+J508+J510+J514+J517+J519+J521+J524+J527+J531</f>
        <v>3009.2999999999997</v>
      </c>
      <c r="M504" s="21"/>
    </row>
    <row r="505" spans="1:13" ht="105" x14ac:dyDescent="0.2">
      <c r="A505" s="16" t="s">
        <v>207</v>
      </c>
      <c r="B505" s="18" t="s">
        <v>199</v>
      </c>
      <c r="C505" s="18" t="s">
        <v>186</v>
      </c>
      <c r="D505" s="18" t="s">
        <v>48</v>
      </c>
      <c r="E505" s="18" t="s">
        <v>208</v>
      </c>
      <c r="F505" s="18"/>
      <c r="G505" s="18"/>
      <c r="H505" s="18"/>
      <c r="I505" s="25">
        <f t="shared" ref="I505:J506" si="236">I506</f>
        <v>730.8</v>
      </c>
      <c r="J505" s="25">
        <f t="shared" si="236"/>
        <v>730.8</v>
      </c>
      <c r="K505" s="25">
        <f t="shared" si="215"/>
        <v>100</v>
      </c>
      <c r="L505" s="21"/>
      <c r="M505" s="21"/>
    </row>
    <row r="506" spans="1:13" ht="75" x14ac:dyDescent="0.2">
      <c r="A506" s="16" t="s">
        <v>251</v>
      </c>
      <c r="B506" s="18" t="s">
        <v>199</v>
      </c>
      <c r="C506" s="18" t="s">
        <v>186</v>
      </c>
      <c r="D506" s="18" t="s">
        <v>48</v>
      </c>
      <c r="E506" s="18" t="s">
        <v>208</v>
      </c>
      <c r="F506" s="18"/>
      <c r="G506" s="18"/>
      <c r="H506" s="18"/>
      <c r="I506" s="25">
        <f t="shared" si="236"/>
        <v>730.8</v>
      </c>
      <c r="J506" s="25">
        <f t="shared" si="236"/>
        <v>730.8</v>
      </c>
      <c r="K506" s="25">
        <f t="shared" si="215"/>
        <v>100</v>
      </c>
      <c r="L506" s="21"/>
      <c r="M506" s="21"/>
    </row>
    <row r="507" spans="1:13" x14ac:dyDescent="0.2">
      <c r="A507" s="16" t="s">
        <v>324</v>
      </c>
      <c r="B507" s="18" t="s">
        <v>199</v>
      </c>
      <c r="C507" s="18" t="s">
        <v>186</v>
      </c>
      <c r="D507" s="18" t="s">
        <v>48</v>
      </c>
      <c r="E507" s="18" t="s">
        <v>208</v>
      </c>
      <c r="F507" s="18" t="s">
        <v>193</v>
      </c>
      <c r="G507" s="18" t="s">
        <v>5</v>
      </c>
      <c r="H507" s="18" t="s">
        <v>22</v>
      </c>
      <c r="I507" s="41">
        <v>730.8</v>
      </c>
      <c r="J507" s="41">
        <v>730.8</v>
      </c>
      <c r="K507" s="25">
        <f t="shared" si="215"/>
        <v>100</v>
      </c>
      <c r="L507" s="21"/>
      <c r="M507" s="21"/>
    </row>
    <row r="508" spans="1:13" ht="105" x14ac:dyDescent="0.2">
      <c r="A508" s="15" t="s">
        <v>256</v>
      </c>
      <c r="B508" s="18" t="s">
        <v>199</v>
      </c>
      <c r="C508" s="18" t="s">
        <v>186</v>
      </c>
      <c r="D508" s="18" t="s">
        <v>48</v>
      </c>
      <c r="E508" s="18" t="s">
        <v>244</v>
      </c>
      <c r="F508" s="18"/>
      <c r="G508" s="18"/>
      <c r="H508" s="18"/>
      <c r="I508" s="25">
        <f t="shared" ref="I508:J508" si="237">I509</f>
        <v>6</v>
      </c>
      <c r="J508" s="25">
        <f t="shared" si="237"/>
        <v>6</v>
      </c>
      <c r="K508" s="25">
        <f t="shared" si="215"/>
        <v>100</v>
      </c>
      <c r="L508" s="21"/>
      <c r="M508" s="21"/>
    </row>
    <row r="509" spans="1:13" ht="45" x14ac:dyDescent="0.2">
      <c r="A509" s="15" t="s">
        <v>320</v>
      </c>
      <c r="B509" s="18" t="s">
        <v>199</v>
      </c>
      <c r="C509" s="18" t="s">
        <v>186</v>
      </c>
      <c r="D509" s="18" t="s">
        <v>48</v>
      </c>
      <c r="E509" s="18" t="s">
        <v>244</v>
      </c>
      <c r="F509" s="18" t="s">
        <v>4</v>
      </c>
      <c r="G509" s="18" t="s">
        <v>1</v>
      </c>
      <c r="H509" s="18" t="s">
        <v>23</v>
      </c>
      <c r="I509" s="25">
        <v>6</v>
      </c>
      <c r="J509" s="25">
        <v>6</v>
      </c>
      <c r="K509" s="25">
        <f t="shared" si="215"/>
        <v>100</v>
      </c>
      <c r="L509" s="21"/>
      <c r="M509" s="21"/>
    </row>
    <row r="510" spans="1:13" ht="105" x14ac:dyDescent="0.2">
      <c r="A510" s="15" t="s">
        <v>416</v>
      </c>
      <c r="B510" s="18" t="s">
        <v>199</v>
      </c>
      <c r="C510" s="18" t="s">
        <v>186</v>
      </c>
      <c r="D510" s="18" t="s">
        <v>48</v>
      </c>
      <c r="E510" s="18" t="s">
        <v>395</v>
      </c>
      <c r="F510" s="18"/>
      <c r="G510" s="18"/>
      <c r="H510" s="18"/>
      <c r="I510" s="25">
        <f t="shared" ref="I510:J510" si="238">I511</f>
        <v>213.3</v>
      </c>
      <c r="J510" s="25">
        <f t="shared" si="238"/>
        <v>213.3</v>
      </c>
      <c r="K510" s="25">
        <f t="shared" si="215"/>
        <v>100</v>
      </c>
      <c r="L510" s="21"/>
      <c r="M510" s="21"/>
    </row>
    <row r="511" spans="1:13" ht="45" x14ac:dyDescent="0.2">
      <c r="A511" s="15" t="s">
        <v>320</v>
      </c>
      <c r="B511" s="18" t="s">
        <v>199</v>
      </c>
      <c r="C511" s="18" t="s">
        <v>186</v>
      </c>
      <c r="D511" s="18" t="s">
        <v>48</v>
      </c>
      <c r="E511" s="18" t="s">
        <v>395</v>
      </c>
      <c r="F511" s="18" t="s">
        <v>4</v>
      </c>
      <c r="G511" s="18" t="s">
        <v>1</v>
      </c>
      <c r="H511" s="18" t="s">
        <v>27</v>
      </c>
      <c r="I511" s="41">
        <v>213.3</v>
      </c>
      <c r="J511" s="41">
        <v>213.3</v>
      </c>
      <c r="K511" s="25">
        <f t="shared" si="215"/>
        <v>100</v>
      </c>
      <c r="L511" s="21"/>
      <c r="M511" s="21"/>
    </row>
    <row r="512" spans="1:13" ht="180" x14ac:dyDescent="0.2">
      <c r="A512" s="15" t="s">
        <v>476</v>
      </c>
      <c r="B512" s="18" t="s">
        <v>199</v>
      </c>
      <c r="C512" s="18" t="s">
        <v>186</v>
      </c>
      <c r="D512" s="18" t="s">
        <v>48</v>
      </c>
      <c r="E512" s="18" t="s">
        <v>467</v>
      </c>
      <c r="F512" s="18"/>
      <c r="G512" s="18"/>
      <c r="H512" s="18"/>
      <c r="I512" s="25">
        <f t="shared" ref="I512:J512" si="239">I513</f>
        <v>491.7</v>
      </c>
      <c r="J512" s="25">
        <f t="shared" si="239"/>
        <v>491.7</v>
      </c>
      <c r="K512" s="25">
        <f t="shared" si="215"/>
        <v>100</v>
      </c>
      <c r="L512" s="21"/>
      <c r="M512" s="21"/>
    </row>
    <row r="513" spans="1:13" ht="60" x14ac:dyDescent="0.2">
      <c r="A513" s="15" t="s">
        <v>110</v>
      </c>
      <c r="B513" s="18" t="s">
        <v>199</v>
      </c>
      <c r="C513" s="18" t="s">
        <v>186</v>
      </c>
      <c r="D513" s="18" t="s">
        <v>48</v>
      </c>
      <c r="E513" s="18" t="s">
        <v>467</v>
      </c>
      <c r="F513" s="18" t="s">
        <v>192</v>
      </c>
      <c r="G513" s="18" t="s">
        <v>1</v>
      </c>
      <c r="H513" s="18" t="s">
        <v>27</v>
      </c>
      <c r="I513" s="41">
        <v>491.7</v>
      </c>
      <c r="J513" s="41">
        <v>491.7</v>
      </c>
      <c r="K513" s="25">
        <f t="shared" si="215"/>
        <v>100</v>
      </c>
      <c r="L513" s="21"/>
      <c r="M513" s="21"/>
    </row>
    <row r="514" spans="1:13" ht="135" x14ac:dyDescent="0.2">
      <c r="A514" s="16" t="s">
        <v>250</v>
      </c>
      <c r="B514" s="18" t="s">
        <v>199</v>
      </c>
      <c r="C514" s="18" t="s">
        <v>186</v>
      </c>
      <c r="D514" s="18" t="s">
        <v>48</v>
      </c>
      <c r="E514" s="18" t="s">
        <v>209</v>
      </c>
      <c r="F514" s="18"/>
      <c r="G514" s="18"/>
      <c r="H514" s="18"/>
      <c r="I514" s="25">
        <f t="shared" ref="I514:J514" si="240">I515+I516</f>
        <v>416.59999999999997</v>
      </c>
      <c r="J514" s="25">
        <f t="shared" si="240"/>
        <v>416.59999999999997</v>
      </c>
      <c r="K514" s="25">
        <f t="shared" si="215"/>
        <v>100</v>
      </c>
      <c r="L514" s="21"/>
      <c r="M514" s="21"/>
    </row>
    <row r="515" spans="1:13" ht="60" x14ac:dyDescent="0.2">
      <c r="A515" s="15" t="s">
        <v>110</v>
      </c>
      <c r="B515" s="18" t="s">
        <v>199</v>
      </c>
      <c r="C515" s="18" t="s">
        <v>186</v>
      </c>
      <c r="D515" s="18" t="s">
        <v>48</v>
      </c>
      <c r="E515" s="18" t="s">
        <v>209</v>
      </c>
      <c r="F515" s="18" t="s">
        <v>192</v>
      </c>
      <c r="G515" s="18" t="s">
        <v>22</v>
      </c>
      <c r="H515" s="18" t="s">
        <v>19</v>
      </c>
      <c r="I515" s="41">
        <v>401.2</v>
      </c>
      <c r="J515" s="41">
        <v>401.2</v>
      </c>
      <c r="K515" s="25">
        <f t="shared" si="215"/>
        <v>100</v>
      </c>
      <c r="L515" s="21"/>
      <c r="M515" s="21"/>
    </row>
    <row r="516" spans="1:13" ht="45" x14ac:dyDescent="0.2">
      <c r="A516" s="15" t="s">
        <v>320</v>
      </c>
      <c r="B516" s="18" t="s">
        <v>199</v>
      </c>
      <c r="C516" s="18" t="s">
        <v>186</v>
      </c>
      <c r="D516" s="18" t="s">
        <v>48</v>
      </c>
      <c r="E516" s="18" t="s">
        <v>209</v>
      </c>
      <c r="F516" s="18" t="s">
        <v>4</v>
      </c>
      <c r="G516" s="18" t="s">
        <v>22</v>
      </c>
      <c r="H516" s="18" t="s">
        <v>19</v>
      </c>
      <c r="I516" s="41">
        <v>15.4</v>
      </c>
      <c r="J516" s="41">
        <v>15.4</v>
      </c>
      <c r="K516" s="25">
        <f t="shared" si="215"/>
        <v>100</v>
      </c>
      <c r="L516" s="21"/>
      <c r="M516" s="21"/>
    </row>
    <row r="517" spans="1:13" ht="180" x14ac:dyDescent="0.2">
      <c r="A517" s="15" t="s">
        <v>465</v>
      </c>
      <c r="B517" s="18" t="s">
        <v>199</v>
      </c>
      <c r="C517" s="18" t="s">
        <v>186</v>
      </c>
      <c r="D517" s="18" t="s">
        <v>48</v>
      </c>
      <c r="E517" s="18" t="s">
        <v>466</v>
      </c>
      <c r="F517" s="18"/>
      <c r="G517" s="18"/>
      <c r="H517" s="18"/>
      <c r="I517" s="25">
        <f t="shared" ref="I517:J517" si="241">I518</f>
        <v>1.3</v>
      </c>
      <c r="J517" s="25">
        <f t="shared" si="241"/>
        <v>1.3</v>
      </c>
      <c r="K517" s="25">
        <f t="shared" si="215"/>
        <v>100</v>
      </c>
      <c r="L517" s="21"/>
      <c r="M517" s="21"/>
    </row>
    <row r="518" spans="1:13" ht="135" x14ac:dyDescent="0.2">
      <c r="A518" s="15" t="s">
        <v>191</v>
      </c>
      <c r="B518" s="18" t="s">
        <v>199</v>
      </c>
      <c r="C518" s="18" t="s">
        <v>186</v>
      </c>
      <c r="D518" s="18" t="s">
        <v>48</v>
      </c>
      <c r="E518" s="18" t="s">
        <v>466</v>
      </c>
      <c r="F518" s="18" t="s">
        <v>192</v>
      </c>
      <c r="G518" s="18" t="s">
        <v>0</v>
      </c>
      <c r="H518" s="18" t="s">
        <v>9</v>
      </c>
      <c r="I518" s="41">
        <v>1.3</v>
      </c>
      <c r="J518" s="41">
        <v>1.3</v>
      </c>
      <c r="K518" s="25">
        <f t="shared" si="215"/>
        <v>100</v>
      </c>
      <c r="L518" s="21"/>
      <c r="M518" s="21"/>
    </row>
    <row r="519" spans="1:13" ht="165" x14ac:dyDescent="0.2">
      <c r="A519" s="15" t="s">
        <v>255</v>
      </c>
      <c r="B519" s="18" t="s">
        <v>199</v>
      </c>
      <c r="C519" s="18" t="s">
        <v>186</v>
      </c>
      <c r="D519" s="18" t="s">
        <v>48</v>
      </c>
      <c r="E519" s="18" t="s">
        <v>235</v>
      </c>
      <c r="F519" s="18"/>
      <c r="G519" s="18"/>
      <c r="H519" s="18"/>
      <c r="I519" s="25">
        <f t="shared" ref="I519:J519" si="242">I520</f>
        <v>15</v>
      </c>
      <c r="J519" s="25">
        <f t="shared" si="242"/>
        <v>15</v>
      </c>
      <c r="K519" s="25">
        <f t="shared" si="215"/>
        <v>100</v>
      </c>
      <c r="L519" s="21"/>
      <c r="M519" s="21"/>
    </row>
    <row r="520" spans="1:13" ht="60" x14ac:dyDescent="0.2">
      <c r="A520" s="15" t="s">
        <v>110</v>
      </c>
      <c r="B520" s="18" t="s">
        <v>199</v>
      </c>
      <c r="C520" s="18" t="s">
        <v>186</v>
      </c>
      <c r="D520" s="18" t="s">
        <v>48</v>
      </c>
      <c r="E520" s="18" t="s">
        <v>235</v>
      </c>
      <c r="F520" s="18" t="s">
        <v>192</v>
      </c>
      <c r="G520" s="18" t="s">
        <v>1</v>
      </c>
      <c r="H520" s="18" t="s">
        <v>27</v>
      </c>
      <c r="I520" s="41">
        <v>15</v>
      </c>
      <c r="J520" s="41">
        <v>15</v>
      </c>
      <c r="K520" s="25">
        <f t="shared" si="215"/>
        <v>100</v>
      </c>
      <c r="L520" s="21"/>
      <c r="M520" s="21"/>
    </row>
    <row r="521" spans="1:13" ht="135" x14ac:dyDescent="0.2">
      <c r="A521" s="15" t="s">
        <v>254</v>
      </c>
      <c r="B521" s="18" t="s">
        <v>199</v>
      </c>
      <c r="C521" s="18" t="s">
        <v>186</v>
      </c>
      <c r="D521" s="18" t="s">
        <v>48</v>
      </c>
      <c r="E521" s="18" t="s">
        <v>204</v>
      </c>
      <c r="F521" s="18"/>
      <c r="G521" s="18"/>
      <c r="H521" s="18"/>
      <c r="I521" s="25">
        <f t="shared" ref="I521:J521" si="243">I522+I523</f>
        <v>599.20000000000005</v>
      </c>
      <c r="J521" s="25">
        <f t="shared" si="243"/>
        <v>599.20000000000005</v>
      </c>
      <c r="K521" s="25">
        <f t="shared" si="215"/>
        <v>100</v>
      </c>
      <c r="L521" s="21"/>
      <c r="M521" s="21"/>
    </row>
    <row r="522" spans="1:13" ht="60" x14ac:dyDescent="0.2">
      <c r="A522" s="15" t="s">
        <v>110</v>
      </c>
      <c r="B522" s="18" t="s">
        <v>199</v>
      </c>
      <c r="C522" s="18" t="s">
        <v>186</v>
      </c>
      <c r="D522" s="18" t="s">
        <v>48</v>
      </c>
      <c r="E522" s="18" t="s">
        <v>204</v>
      </c>
      <c r="F522" s="18" t="s">
        <v>192</v>
      </c>
      <c r="G522" s="18" t="s">
        <v>1</v>
      </c>
      <c r="H522" s="18" t="s">
        <v>27</v>
      </c>
      <c r="I522" s="41">
        <v>493.5</v>
      </c>
      <c r="J522" s="41">
        <v>493.5</v>
      </c>
      <c r="K522" s="25">
        <f t="shared" si="215"/>
        <v>100</v>
      </c>
      <c r="L522" s="21"/>
      <c r="M522" s="21"/>
    </row>
    <row r="523" spans="1:13" ht="45" x14ac:dyDescent="0.2">
      <c r="A523" s="15" t="s">
        <v>320</v>
      </c>
      <c r="B523" s="18" t="s">
        <v>199</v>
      </c>
      <c r="C523" s="18" t="s">
        <v>186</v>
      </c>
      <c r="D523" s="18" t="s">
        <v>48</v>
      </c>
      <c r="E523" s="18" t="s">
        <v>204</v>
      </c>
      <c r="F523" s="18" t="s">
        <v>4</v>
      </c>
      <c r="G523" s="18" t="s">
        <v>1</v>
      </c>
      <c r="H523" s="18" t="s">
        <v>27</v>
      </c>
      <c r="I523" s="41">
        <v>105.7</v>
      </c>
      <c r="J523" s="41">
        <v>105.7</v>
      </c>
      <c r="K523" s="25">
        <f t="shared" si="215"/>
        <v>100</v>
      </c>
      <c r="L523" s="21"/>
      <c r="M523" s="21"/>
    </row>
    <row r="524" spans="1:13" ht="90" x14ac:dyDescent="0.2">
      <c r="A524" s="15" t="s">
        <v>253</v>
      </c>
      <c r="B524" s="18" t="s">
        <v>199</v>
      </c>
      <c r="C524" s="18" t="s">
        <v>186</v>
      </c>
      <c r="D524" s="18" t="s">
        <v>48</v>
      </c>
      <c r="E524" s="18" t="s">
        <v>205</v>
      </c>
      <c r="F524" s="18"/>
      <c r="G524" s="18"/>
      <c r="H524" s="18"/>
      <c r="I524" s="25">
        <f t="shared" ref="I524:J524" si="244">I525+I526</f>
        <v>411.5</v>
      </c>
      <c r="J524" s="25">
        <f t="shared" si="244"/>
        <v>411.5</v>
      </c>
      <c r="K524" s="25">
        <f t="shared" ref="K524:K552" si="245">J524/I524*100</f>
        <v>100</v>
      </c>
      <c r="L524" s="21"/>
      <c r="M524" s="21"/>
    </row>
    <row r="525" spans="1:13" ht="60" x14ac:dyDescent="0.2">
      <c r="A525" s="15" t="s">
        <v>110</v>
      </c>
      <c r="B525" s="18" t="s">
        <v>199</v>
      </c>
      <c r="C525" s="18" t="s">
        <v>186</v>
      </c>
      <c r="D525" s="18" t="s">
        <v>48</v>
      </c>
      <c r="E525" s="18" t="s">
        <v>205</v>
      </c>
      <c r="F525" s="18" t="s">
        <v>192</v>
      </c>
      <c r="G525" s="18" t="s">
        <v>1</v>
      </c>
      <c r="H525" s="18" t="s">
        <v>27</v>
      </c>
      <c r="I525" s="41">
        <v>386.2</v>
      </c>
      <c r="J525" s="41">
        <v>386.2</v>
      </c>
      <c r="K525" s="25">
        <f t="shared" si="245"/>
        <v>100</v>
      </c>
      <c r="L525" s="21"/>
      <c r="M525" s="21"/>
    </row>
    <row r="526" spans="1:13" ht="45" x14ac:dyDescent="0.2">
      <c r="A526" s="15" t="s">
        <v>320</v>
      </c>
      <c r="B526" s="18" t="s">
        <v>199</v>
      </c>
      <c r="C526" s="18" t="s">
        <v>186</v>
      </c>
      <c r="D526" s="18" t="s">
        <v>48</v>
      </c>
      <c r="E526" s="18" t="s">
        <v>205</v>
      </c>
      <c r="F526" s="18" t="s">
        <v>4</v>
      </c>
      <c r="G526" s="18" t="s">
        <v>1</v>
      </c>
      <c r="H526" s="18" t="s">
        <v>27</v>
      </c>
      <c r="I526" s="41">
        <v>25.3</v>
      </c>
      <c r="J526" s="41">
        <v>25.3</v>
      </c>
      <c r="K526" s="25">
        <f t="shared" si="245"/>
        <v>100</v>
      </c>
      <c r="L526" s="21"/>
      <c r="M526" s="21"/>
    </row>
    <row r="527" spans="1:13" ht="210" x14ac:dyDescent="0.2">
      <c r="A527" s="15" t="s">
        <v>252</v>
      </c>
      <c r="B527" s="18" t="s">
        <v>199</v>
      </c>
      <c r="C527" s="18" t="s">
        <v>186</v>
      </c>
      <c r="D527" s="18" t="s">
        <v>48</v>
      </c>
      <c r="E527" s="18" t="s">
        <v>206</v>
      </c>
      <c r="F527" s="18"/>
      <c r="G527" s="18"/>
      <c r="H527" s="18"/>
      <c r="I527" s="41">
        <f>I528</f>
        <v>60.6</v>
      </c>
      <c r="J527" s="41">
        <f t="shared" ref="J527" si="246">J528</f>
        <v>60.6</v>
      </c>
      <c r="K527" s="25">
        <f t="shared" si="245"/>
        <v>100</v>
      </c>
      <c r="L527" s="21"/>
      <c r="M527" s="21"/>
    </row>
    <row r="528" spans="1:13" ht="60" x14ac:dyDescent="0.2">
      <c r="A528" s="15" t="s">
        <v>110</v>
      </c>
      <c r="B528" s="18" t="s">
        <v>199</v>
      </c>
      <c r="C528" s="18" t="s">
        <v>186</v>
      </c>
      <c r="D528" s="18" t="s">
        <v>48</v>
      </c>
      <c r="E528" s="18" t="s">
        <v>206</v>
      </c>
      <c r="F528" s="18" t="s">
        <v>192</v>
      </c>
      <c r="G528" s="18" t="s">
        <v>1</v>
      </c>
      <c r="H528" s="18" t="s">
        <v>27</v>
      </c>
      <c r="I528" s="41">
        <v>60.6</v>
      </c>
      <c r="J528" s="41">
        <v>60.6</v>
      </c>
      <c r="K528" s="25">
        <f t="shared" si="245"/>
        <v>100</v>
      </c>
      <c r="L528" s="21"/>
      <c r="M528" s="21"/>
    </row>
    <row r="529" spans="1:13" ht="147" customHeight="1" x14ac:dyDescent="0.2">
      <c r="A529" s="15" t="s">
        <v>463</v>
      </c>
      <c r="B529" s="18" t="s">
        <v>199</v>
      </c>
      <c r="C529" s="18" t="s">
        <v>186</v>
      </c>
      <c r="D529" s="18" t="s">
        <v>48</v>
      </c>
      <c r="E529" s="18" t="s">
        <v>464</v>
      </c>
      <c r="F529" s="18"/>
      <c r="G529" s="18"/>
      <c r="H529" s="18"/>
      <c r="I529" s="25">
        <f t="shared" ref="I529:J529" si="247">I530</f>
        <v>269.7</v>
      </c>
      <c r="J529" s="25">
        <f t="shared" si="247"/>
        <v>269.7</v>
      </c>
      <c r="K529" s="25">
        <f t="shared" si="245"/>
        <v>100</v>
      </c>
      <c r="L529" s="21"/>
      <c r="M529" s="21"/>
    </row>
    <row r="530" spans="1:13" ht="45" x14ac:dyDescent="0.2">
      <c r="A530" s="15" t="s">
        <v>320</v>
      </c>
      <c r="B530" s="18" t="s">
        <v>199</v>
      </c>
      <c r="C530" s="18" t="s">
        <v>186</v>
      </c>
      <c r="D530" s="18" t="s">
        <v>48</v>
      </c>
      <c r="E530" s="18" t="s">
        <v>464</v>
      </c>
      <c r="F530" s="18" t="s">
        <v>4</v>
      </c>
      <c r="G530" s="18" t="s">
        <v>0</v>
      </c>
      <c r="H530" s="18" t="s">
        <v>5</v>
      </c>
      <c r="I530" s="41">
        <v>269.7</v>
      </c>
      <c r="J530" s="41">
        <v>269.7</v>
      </c>
      <c r="K530" s="25">
        <f t="shared" si="245"/>
        <v>100</v>
      </c>
      <c r="L530" s="21"/>
      <c r="M530" s="21"/>
    </row>
    <row r="531" spans="1:13" ht="240" x14ac:dyDescent="0.2">
      <c r="A531" s="15" t="s">
        <v>249</v>
      </c>
      <c r="B531" s="18" t="s">
        <v>199</v>
      </c>
      <c r="C531" s="18" t="s">
        <v>186</v>
      </c>
      <c r="D531" s="18" t="s">
        <v>48</v>
      </c>
      <c r="E531" s="18" t="s">
        <v>210</v>
      </c>
      <c r="F531" s="18"/>
      <c r="G531" s="18"/>
      <c r="H531" s="18"/>
      <c r="I531" s="25">
        <f t="shared" ref="I531:J531" si="248">I532</f>
        <v>555</v>
      </c>
      <c r="J531" s="25">
        <f t="shared" si="248"/>
        <v>555</v>
      </c>
      <c r="K531" s="25">
        <f t="shared" si="245"/>
        <v>100</v>
      </c>
      <c r="L531" s="21"/>
      <c r="M531" s="21"/>
    </row>
    <row r="532" spans="1:13" ht="45" x14ac:dyDescent="0.2">
      <c r="A532" s="15" t="s">
        <v>320</v>
      </c>
      <c r="B532" s="18" t="s">
        <v>199</v>
      </c>
      <c r="C532" s="18" t="s">
        <v>186</v>
      </c>
      <c r="D532" s="18" t="s">
        <v>48</v>
      </c>
      <c r="E532" s="18" t="s">
        <v>210</v>
      </c>
      <c r="F532" s="18" t="s">
        <v>4</v>
      </c>
      <c r="G532" s="18" t="s">
        <v>19</v>
      </c>
      <c r="H532" s="18" t="s">
        <v>23</v>
      </c>
      <c r="I532" s="41">
        <v>555</v>
      </c>
      <c r="J532" s="41">
        <v>555</v>
      </c>
      <c r="K532" s="25">
        <f t="shared" si="245"/>
        <v>100</v>
      </c>
      <c r="L532" s="21"/>
      <c r="M532" s="21"/>
    </row>
    <row r="533" spans="1:13" ht="150" x14ac:dyDescent="0.2">
      <c r="A533" s="10" t="s">
        <v>269</v>
      </c>
      <c r="B533" s="18" t="s">
        <v>199</v>
      </c>
      <c r="C533" s="18" t="s">
        <v>186</v>
      </c>
      <c r="D533" s="18" t="s">
        <v>48</v>
      </c>
      <c r="E533" s="18" t="s">
        <v>270</v>
      </c>
      <c r="F533" s="18"/>
      <c r="G533" s="18"/>
      <c r="H533" s="18"/>
      <c r="I533" s="25">
        <f t="shared" ref="I533:J533" si="249">I534</f>
        <v>33</v>
      </c>
      <c r="J533" s="25">
        <f t="shared" si="249"/>
        <v>33</v>
      </c>
      <c r="K533" s="25">
        <f t="shared" si="245"/>
        <v>100</v>
      </c>
      <c r="L533" s="21"/>
      <c r="M533" s="21"/>
    </row>
    <row r="534" spans="1:13" x14ac:dyDescent="0.2">
      <c r="A534" s="16" t="s">
        <v>324</v>
      </c>
      <c r="B534" s="18" t="s">
        <v>199</v>
      </c>
      <c r="C534" s="18" t="s">
        <v>186</v>
      </c>
      <c r="D534" s="18" t="s">
        <v>48</v>
      </c>
      <c r="E534" s="18" t="s">
        <v>270</v>
      </c>
      <c r="F534" s="18" t="s">
        <v>193</v>
      </c>
      <c r="G534" s="18" t="s">
        <v>1</v>
      </c>
      <c r="H534" s="18" t="s">
        <v>27</v>
      </c>
      <c r="I534" s="41">
        <v>33</v>
      </c>
      <c r="J534" s="41">
        <v>33</v>
      </c>
      <c r="K534" s="25">
        <f t="shared" si="245"/>
        <v>100</v>
      </c>
      <c r="L534" s="21"/>
      <c r="M534" s="21"/>
    </row>
    <row r="535" spans="1:13" ht="180" x14ac:dyDescent="0.2">
      <c r="A535" s="16" t="s">
        <v>459</v>
      </c>
      <c r="B535" s="18" t="s">
        <v>199</v>
      </c>
      <c r="C535" s="18" t="s">
        <v>186</v>
      </c>
      <c r="D535" s="18" t="s">
        <v>48</v>
      </c>
      <c r="E535" s="18" t="s">
        <v>460</v>
      </c>
      <c r="F535" s="18"/>
      <c r="G535" s="18"/>
      <c r="H535" s="18"/>
      <c r="I535" s="25">
        <f t="shared" ref="I535:J535" si="250">I536</f>
        <v>108</v>
      </c>
      <c r="J535" s="25">
        <f t="shared" si="250"/>
        <v>108</v>
      </c>
      <c r="K535" s="25">
        <f t="shared" si="245"/>
        <v>100</v>
      </c>
      <c r="L535" s="21"/>
      <c r="M535" s="21"/>
    </row>
    <row r="536" spans="1:13" x14ac:dyDescent="0.2">
      <c r="A536" s="16" t="s">
        <v>324</v>
      </c>
      <c r="B536" s="18" t="s">
        <v>199</v>
      </c>
      <c r="C536" s="18" t="s">
        <v>186</v>
      </c>
      <c r="D536" s="18" t="s">
        <v>48</v>
      </c>
      <c r="E536" s="18" t="s">
        <v>460</v>
      </c>
      <c r="F536" s="18" t="s">
        <v>193</v>
      </c>
      <c r="G536" s="18" t="s">
        <v>1</v>
      </c>
      <c r="H536" s="18" t="s">
        <v>27</v>
      </c>
      <c r="I536" s="41">
        <v>108</v>
      </c>
      <c r="J536" s="41">
        <v>108</v>
      </c>
      <c r="K536" s="25">
        <f t="shared" si="245"/>
        <v>100</v>
      </c>
      <c r="L536" s="21"/>
      <c r="M536" s="21"/>
    </row>
    <row r="537" spans="1:13" ht="60" x14ac:dyDescent="0.2">
      <c r="A537" s="15" t="s">
        <v>212</v>
      </c>
      <c r="B537" s="18" t="s">
        <v>199</v>
      </c>
      <c r="C537" s="18" t="s">
        <v>186</v>
      </c>
      <c r="D537" s="18" t="s">
        <v>48</v>
      </c>
      <c r="E537" s="18" t="s">
        <v>53</v>
      </c>
      <c r="F537" s="18"/>
      <c r="G537" s="18"/>
      <c r="H537" s="18"/>
      <c r="I537" s="25">
        <f t="shared" ref="I537:J537" si="251">I538+I542+I546</f>
        <v>7315.2000000000007</v>
      </c>
      <c r="J537" s="25">
        <f t="shared" si="251"/>
        <v>4628.3</v>
      </c>
      <c r="K537" s="25">
        <f t="shared" si="245"/>
        <v>63.26963035870515</v>
      </c>
      <c r="L537" s="21"/>
      <c r="M537" s="21"/>
    </row>
    <row r="538" spans="1:13" ht="90" x14ac:dyDescent="0.2">
      <c r="A538" s="15" t="s">
        <v>293</v>
      </c>
      <c r="B538" s="18" t="s">
        <v>199</v>
      </c>
      <c r="C538" s="18" t="s">
        <v>186</v>
      </c>
      <c r="D538" s="18" t="s">
        <v>48</v>
      </c>
      <c r="E538" s="18" t="s">
        <v>222</v>
      </c>
      <c r="F538" s="18"/>
      <c r="G538" s="18"/>
      <c r="H538" s="18"/>
      <c r="I538" s="25">
        <f t="shared" ref="I538:J538" si="252">I539+I540+I541</f>
        <v>5199.1000000000004</v>
      </c>
      <c r="J538" s="25">
        <f t="shared" si="252"/>
        <v>3450.2</v>
      </c>
      <c r="K538" s="25">
        <f t="shared" si="245"/>
        <v>66.361485641745674</v>
      </c>
      <c r="L538" s="21"/>
      <c r="M538" s="21"/>
    </row>
    <row r="539" spans="1:13" ht="45" x14ac:dyDescent="0.2">
      <c r="A539" s="16" t="s">
        <v>320</v>
      </c>
      <c r="B539" s="18" t="s">
        <v>199</v>
      </c>
      <c r="C539" s="18" t="s">
        <v>186</v>
      </c>
      <c r="D539" s="18" t="s">
        <v>48</v>
      </c>
      <c r="E539" s="18" t="s">
        <v>222</v>
      </c>
      <c r="F539" s="18" t="s">
        <v>4</v>
      </c>
      <c r="G539" s="18" t="s">
        <v>23</v>
      </c>
      <c r="H539" s="18" t="s">
        <v>1</v>
      </c>
      <c r="I539" s="41">
        <v>1530</v>
      </c>
      <c r="J539" s="41">
        <v>0</v>
      </c>
      <c r="K539" s="25">
        <f t="shared" si="245"/>
        <v>0</v>
      </c>
      <c r="L539" s="21"/>
      <c r="M539" s="21"/>
    </row>
    <row r="540" spans="1:13" ht="45" x14ac:dyDescent="0.2">
      <c r="A540" s="16" t="s">
        <v>320</v>
      </c>
      <c r="B540" s="18" t="s">
        <v>199</v>
      </c>
      <c r="C540" s="18" t="s">
        <v>186</v>
      </c>
      <c r="D540" s="18" t="s">
        <v>48</v>
      </c>
      <c r="E540" s="18" t="s">
        <v>222</v>
      </c>
      <c r="F540" s="18" t="s">
        <v>4</v>
      </c>
      <c r="G540" s="18" t="s">
        <v>23</v>
      </c>
      <c r="H540" s="18" t="s">
        <v>22</v>
      </c>
      <c r="I540" s="41">
        <v>1902</v>
      </c>
      <c r="J540" s="41">
        <v>1683.1</v>
      </c>
      <c r="K540" s="25">
        <f t="shared" si="245"/>
        <v>88.491062039957939</v>
      </c>
      <c r="L540" s="21"/>
      <c r="M540" s="21"/>
    </row>
    <row r="541" spans="1:13" ht="45" x14ac:dyDescent="0.2">
      <c r="A541" s="16" t="s">
        <v>320</v>
      </c>
      <c r="B541" s="18" t="s">
        <v>199</v>
      </c>
      <c r="C541" s="18" t="s">
        <v>186</v>
      </c>
      <c r="D541" s="18" t="s">
        <v>48</v>
      </c>
      <c r="E541" s="18" t="s">
        <v>222</v>
      </c>
      <c r="F541" s="18" t="s">
        <v>4</v>
      </c>
      <c r="G541" s="18" t="s">
        <v>0</v>
      </c>
      <c r="H541" s="18" t="s">
        <v>1</v>
      </c>
      <c r="I541" s="41">
        <v>1767.1</v>
      </c>
      <c r="J541" s="41">
        <v>1767.1</v>
      </c>
      <c r="K541" s="25">
        <f t="shared" si="245"/>
        <v>100</v>
      </c>
      <c r="L541" s="21"/>
      <c r="M541" s="21"/>
    </row>
    <row r="542" spans="1:13" ht="90" x14ac:dyDescent="0.2">
      <c r="A542" s="15" t="s">
        <v>221</v>
      </c>
      <c r="B542" s="18" t="s">
        <v>199</v>
      </c>
      <c r="C542" s="18" t="s">
        <v>186</v>
      </c>
      <c r="D542" s="18" t="s">
        <v>48</v>
      </c>
      <c r="E542" s="18" t="s">
        <v>222</v>
      </c>
      <c r="F542" s="18"/>
      <c r="G542" s="18"/>
      <c r="H542" s="18"/>
      <c r="I542" s="25">
        <f t="shared" ref="I542:J542" si="253">I543+I544+I545</f>
        <v>1591.6</v>
      </c>
      <c r="J542" s="25">
        <f t="shared" si="253"/>
        <v>820.5</v>
      </c>
      <c r="K542" s="25">
        <f t="shared" si="245"/>
        <v>51.551897461673789</v>
      </c>
      <c r="L542" s="21"/>
      <c r="M542" s="21"/>
    </row>
    <row r="543" spans="1:13" ht="45" x14ac:dyDescent="0.2">
      <c r="A543" s="16" t="s">
        <v>320</v>
      </c>
      <c r="B543" s="18" t="s">
        <v>199</v>
      </c>
      <c r="C543" s="18" t="s">
        <v>186</v>
      </c>
      <c r="D543" s="18" t="s">
        <v>48</v>
      </c>
      <c r="E543" s="18" t="s">
        <v>222</v>
      </c>
      <c r="F543" s="18" t="s">
        <v>4</v>
      </c>
      <c r="G543" s="18" t="s">
        <v>23</v>
      </c>
      <c r="H543" s="18" t="s">
        <v>1</v>
      </c>
      <c r="I543" s="41">
        <v>771.1</v>
      </c>
      <c r="J543" s="41">
        <v>0</v>
      </c>
      <c r="K543" s="25">
        <f t="shared" si="245"/>
        <v>0</v>
      </c>
      <c r="L543" s="21"/>
      <c r="M543" s="21"/>
    </row>
    <row r="544" spans="1:13" ht="45" x14ac:dyDescent="0.2">
      <c r="A544" s="16" t="s">
        <v>320</v>
      </c>
      <c r="B544" s="18" t="s">
        <v>199</v>
      </c>
      <c r="C544" s="18" t="s">
        <v>186</v>
      </c>
      <c r="D544" s="18" t="s">
        <v>48</v>
      </c>
      <c r="E544" s="18" t="s">
        <v>222</v>
      </c>
      <c r="F544" s="18" t="s">
        <v>4</v>
      </c>
      <c r="G544" s="18" t="s">
        <v>23</v>
      </c>
      <c r="H544" s="18" t="s">
        <v>22</v>
      </c>
      <c r="I544" s="41">
        <v>315.60000000000002</v>
      </c>
      <c r="J544" s="41">
        <v>315.60000000000002</v>
      </c>
      <c r="K544" s="25">
        <f t="shared" si="245"/>
        <v>100</v>
      </c>
      <c r="L544" s="21"/>
      <c r="M544" s="21"/>
    </row>
    <row r="545" spans="1:13" ht="45" x14ac:dyDescent="0.2">
      <c r="A545" s="16" t="s">
        <v>320</v>
      </c>
      <c r="B545" s="18" t="s">
        <v>199</v>
      </c>
      <c r="C545" s="18" t="s">
        <v>186</v>
      </c>
      <c r="D545" s="18" t="s">
        <v>48</v>
      </c>
      <c r="E545" s="18" t="s">
        <v>222</v>
      </c>
      <c r="F545" s="18" t="s">
        <v>4</v>
      </c>
      <c r="G545" s="18" t="s">
        <v>0</v>
      </c>
      <c r="H545" s="18" t="s">
        <v>1</v>
      </c>
      <c r="I545" s="41">
        <v>504.9</v>
      </c>
      <c r="J545" s="41">
        <v>504.9</v>
      </c>
      <c r="K545" s="25">
        <f t="shared" si="245"/>
        <v>100</v>
      </c>
      <c r="L545" s="21"/>
      <c r="M545" s="21"/>
    </row>
    <row r="546" spans="1:13" ht="135" x14ac:dyDescent="0.2">
      <c r="A546" s="15" t="s">
        <v>213</v>
      </c>
      <c r="B546" s="18" t="s">
        <v>199</v>
      </c>
      <c r="C546" s="18" t="s">
        <v>186</v>
      </c>
      <c r="D546" s="18" t="s">
        <v>48</v>
      </c>
      <c r="E546" s="18" t="s">
        <v>222</v>
      </c>
      <c r="F546" s="18"/>
      <c r="G546" s="18"/>
      <c r="H546" s="18"/>
      <c r="I546" s="25">
        <f t="shared" ref="I546:J546" si="254">I547+I548+I549+I550</f>
        <v>524.5</v>
      </c>
      <c r="J546" s="25">
        <f t="shared" si="254"/>
        <v>357.6</v>
      </c>
      <c r="K546" s="25">
        <f t="shared" si="245"/>
        <v>68.179218303145859</v>
      </c>
      <c r="L546" s="21"/>
      <c r="M546" s="21"/>
    </row>
    <row r="547" spans="1:13" ht="45" x14ac:dyDescent="0.2">
      <c r="A547" s="16" t="s">
        <v>320</v>
      </c>
      <c r="B547" s="18" t="s">
        <v>199</v>
      </c>
      <c r="C547" s="18" t="s">
        <v>186</v>
      </c>
      <c r="D547" s="18" t="s">
        <v>48</v>
      </c>
      <c r="E547" s="18" t="s">
        <v>222</v>
      </c>
      <c r="F547" s="18" t="s">
        <v>4</v>
      </c>
      <c r="G547" s="18" t="s">
        <v>23</v>
      </c>
      <c r="H547" s="18" t="s">
        <v>1</v>
      </c>
      <c r="I547" s="41">
        <v>96.1</v>
      </c>
      <c r="J547" s="41">
        <v>0</v>
      </c>
      <c r="K547" s="25">
        <f t="shared" si="245"/>
        <v>0</v>
      </c>
      <c r="L547" s="21"/>
      <c r="M547" s="21"/>
    </row>
    <row r="548" spans="1:13" ht="45" x14ac:dyDescent="0.2">
      <c r="A548" s="16" t="s">
        <v>320</v>
      </c>
      <c r="B548" s="18" t="s">
        <v>199</v>
      </c>
      <c r="C548" s="18" t="s">
        <v>186</v>
      </c>
      <c r="D548" s="18" t="s">
        <v>48</v>
      </c>
      <c r="E548" s="18" t="s">
        <v>222</v>
      </c>
      <c r="F548" s="18" t="s">
        <v>4</v>
      </c>
      <c r="G548" s="18" t="s">
        <v>23</v>
      </c>
      <c r="H548" s="18" t="s">
        <v>5</v>
      </c>
      <c r="I548" s="41">
        <v>70.8</v>
      </c>
      <c r="J548" s="41">
        <v>0</v>
      </c>
      <c r="K548" s="25">
        <f t="shared" si="245"/>
        <v>0</v>
      </c>
      <c r="L548" s="21"/>
      <c r="M548" s="21"/>
    </row>
    <row r="549" spans="1:13" ht="45" x14ac:dyDescent="0.2">
      <c r="A549" s="16" t="s">
        <v>320</v>
      </c>
      <c r="B549" s="18" t="s">
        <v>199</v>
      </c>
      <c r="C549" s="18" t="s">
        <v>186</v>
      </c>
      <c r="D549" s="18" t="s">
        <v>48</v>
      </c>
      <c r="E549" s="18" t="s">
        <v>222</v>
      </c>
      <c r="F549" s="18" t="s">
        <v>4</v>
      </c>
      <c r="G549" s="18" t="s">
        <v>23</v>
      </c>
      <c r="H549" s="18" t="s">
        <v>22</v>
      </c>
      <c r="I549" s="41">
        <v>105.2</v>
      </c>
      <c r="J549" s="41">
        <v>105.2</v>
      </c>
      <c r="K549" s="25">
        <f t="shared" si="245"/>
        <v>100</v>
      </c>
      <c r="L549" s="21"/>
      <c r="M549" s="21"/>
    </row>
    <row r="550" spans="1:13" ht="45" x14ac:dyDescent="0.2">
      <c r="A550" s="16" t="s">
        <v>320</v>
      </c>
      <c r="B550" s="18" t="s">
        <v>199</v>
      </c>
      <c r="C550" s="18" t="s">
        <v>186</v>
      </c>
      <c r="D550" s="18" t="s">
        <v>48</v>
      </c>
      <c r="E550" s="18" t="s">
        <v>222</v>
      </c>
      <c r="F550" s="18" t="s">
        <v>4</v>
      </c>
      <c r="G550" s="18" t="s">
        <v>0</v>
      </c>
      <c r="H550" s="18" t="s">
        <v>1</v>
      </c>
      <c r="I550" s="41">
        <v>252.4</v>
      </c>
      <c r="J550" s="41">
        <v>252.4</v>
      </c>
      <c r="K550" s="25">
        <f t="shared" si="245"/>
        <v>100</v>
      </c>
      <c r="L550" s="21"/>
      <c r="M550" s="21"/>
    </row>
    <row r="551" spans="1:13" ht="15.75" x14ac:dyDescent="0.2">
      <c r="A551" s="3" t="s">
        <v>202</v>
      </c>
      <c r="B551" s="13"/>
      <c r="C551" s="13"/>
      <c r="D551" s="13"/>
      <c r="E551" s="13"/>
      <c r="F551" s="13"/>
      <c r="G551" s="13"/>
      <c r="H551" s="13"/>
      <c r="I551" s="24">
        <f>I482+I493+I498</f>
        <v>36666.1</v>
      </c>
      <c r="J551" s="24">
        <f t="shared" ref="J551" si="255">J482+J493+J498</f>
        <v>30957.5</v>
      </c>
      <c r="K551" s="24">
        <f t="shared" si="245"/>
        <v>84.4308502949591</v>
      </c>
      <c r="L551" s="21"/>
      <c r="M551" s="21"/>
    </row>
    <row r="552" spans="1:13" ht="15.75" x14ac:dyDescent="0.2">
      <c r="A552" s="12" t="s">
        <v>215</v>
      </c>
      <c r="B552" s="13"/>
      <c r="C552" s="13"/>
      <c r="D552" s="13"/>
      <c r="E552" s="13"/>
      <c r="F552" s="13"/>
      <c r="G552" s="13"/>
      <c r="H552" s="13"/>
      <c r="I552" s="24">
        <f>I551+I481</f>
        <v>535615.59999999986</v>
      </c>
      <c r="J552" s="24">
        <f t="shared" ref="J552" si="256">J551+J481</f>
        <v>507582.19999999995</v>
      </c>
      <c r="K552" s="24">
        <f t="shared" si="245"/>
        <v>94.766134518860184</v>
      </c>
      <c r="L552" s="21"/>
      <c r="M552" s="21"/>
    </row>
    <row r="553" spans="1:13" x14ac:dyDescent="0.2">
      <c r="I553" s="47"/>
      <c r="L553" s="21"/>
      <c r="M553" s="21"/>
    </row>
    <row r="554" spans="1:13" x14ac:dyDescent="0.2">
      <c r="A554" s="7" t="s">
        <v>271</v>
      </c>
      <c r="I554" s="47"/>
      <c r="J554" s="47"/>
      <c r="K554" s="47"/>
      <c r="L554" s="21"/>
      <c r="M554" s="21"/>
    </row>
    <row r="555" spans="1:13" x14ac:dyDescent="0.2">
      <c r="A555" s="7" t="s">
        <v>272</v>
      </c>
    </row>
    <row r="556" spans="1:13" x14ac:dyDescent="0.2">
      <c r="A556" s="7" t="s">
        <v>273</v>
      </c>
    </row>
    <row r="557" spans="1:13" ht="15.75" customHeight="1" x14ac:dyDescent="0.2">
      <c r="A557" s="7" t="s">
        <v>274</v>
      </c>
      <c r="F557" s="55"/>
      <c r="G557" s="55"/>
      <c r="H557" s="55"/>
      <c r="I557" s="55" t="s">
        <v>275</v>
      </c>
      <c r="J557" s="55"/>
      <c r="K557" s="55"/>
      <c r="L557" s="48"/>
      <c r="M557" s="48"/>
    </row>
    <row r="558" spans="1:13" x14ac:dyDescent="0.2">
      <c r="I558" s="47"/>
    </row>
    <row r="559" spans="1:13" x14ac:dyDescent="0.2">
      <c r="J559" s="47"/>
    </row>
    <row r="560" spans="1:13" x14ac:dyDescent="0.2">
      <c r="I560" s="47"/>
      <c r="J560" s="47"/>
    </row>
    <row r="561" spans="9:10" x14ac:dyDescent="0.2">
      <c r="I561" s="47"/>
      <c r="J561" s="47"/>
    </row>
    <row r="562" spans="9:10" x14ac:dyDescent="0.2">
      <c r="I562" s="47"/>
      <c r="J562" s="47"/>
    </row>
    <row r="563" spans="9:10" x14ac:dyDescent="0.2">
      <c r="I563" s="47"/>
    </row>
    <row r="564" spans="9:10" x14ac:dyDescent="0.2">
      <c r="I564" s="47"/>
    </row>
  </sheetData>
  <autoFilter ref="B4:K552" xr:uid="{00000000-0009-0000-0000-000000000000}">
    <filterColumn colId="0" showButton="0"/>
    <filterColumn colId="1" showButton="0"/>
    <filterColumn colId="2" showButton="0"/>
  </autoFilter>
  <mergeCells count="12">
    <mergeCell ref="I557:K557"/>
    <mergeCell ref="F557:H557"/>
    <mergeCell ref="A4:A5"/>
    <mergeCell ref="B4:E5"/>
    <mergeCell ref="F4:F5"/>
    <mergeCell ref="G4:G5"/>
    <mergeCell ref="H4:H5"/>
    <mergeCell ref="H1:K1"/>
    <mergeCell ref="J4:J5"/>
    <mergeCell ref="K4:K5"/>
    <mergeCell ref="A2:K2"/>
    <mergeCell ref="I4:I5"/>
  </mergeCells>
  <pageMargins left="1.1811023622047245" right="0.11811023622047245" top="0.19685039370078741" bottom="0.19685039370078741" header="0.31496062992125984" footer="0.31496062992125984"/>
  <pageSetup paperSize="9" scale="85" fitToHeight="1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2022-03-28T15:39:27Z</dcterms:modified>
</cp:coreProperties>
</file>