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80" windowHeight="8565"/>
  </bookViews>
  <sheets>
    <sheet name="расходы" sheetId="1" r:id="rId1"/>
    <sheet name="Лист2" sheetId="3" r:id="rId2"/>
    <sheet name="Лист1" sheetId="2" r:id="rId3"/>
  </sheets>
  <definedNames>
    <definedName name="_xlnm.Print_Titles" localSheetId="0">расходы!$5:$6</definedName>
    <definedName name="_xlnm.Print_Area" localSheetId="0">расходы!$A$1:$J$423</definedName>
  </definedNames>
  <calcPr calcId="125725"/>
</workbook>
</file>

<file path=xl/calcChain.xml><?xml version="1.0" encoding="utf-8"?>
<calcChain xmlns="http://schemas.openxmlformats.org/spreadsheetml/2006/main">
  <c r="I253" i="1"/>
  <c r="H253"/>
  <c r="J257"/>
  <c r="J304"/>
  <c r="J301"/>
  <c r="J300"/>
  <c r="J298"/>
  <c r="J293"/>
  <c r="J290"/>
  <c r="J289"/>
  <c r="J288"/>
  <c r="J286"/>
  <c r="J285"/>
  <c r="J268"/>
  <c r="J264"/>
  <c r="J261"/>
  <c r="J260"/>
  <c r="J259"/>
  <c r="J256"/>
  <c r="J255"/>
  <c r="J254"/>
  <c r="J251"/>
  <c r="J248"/>
  <c r="J247"/>
  <c r="J243"/>
  <c r="J242"/>
  <c r="J241"/>
  <c r="J239"/>
  <c r="J238"/>
  <c r="J236"/>
  <c r="J235"/>
  <c r="J234"/>
  <c r="J232"/>
  <c r="J230"/>
  <c r="J228"/>
  <c r="J227"/>
  <c r="J226"/>
  <c r="J225"/>
  <c r="J220"/>
  <c r="J216"/>
  <c r="J215"/>
  <c r="J213"/>
  <c r="J212"/>
  <c r="J210"/>
  <c r="J209"/>
  <c r="J208"/>
  <c r="J173"/>
  <c r="J172"/>
  <c r="J170"/>
  <c r="J166"/>
  <c r="J156"/>
  <c r="J155"/>
  <c r="J154"/>
  <c r="J147"/>
  <c r="J140"/>
  <c r="J135"/>
  <c r="J125"/>
  <c r="J121"/>
  <c r="J118"/>
  <c r="J115"/>
  <c r="J112"/>
  <c r="J111"/>
  <c r="J110"/>
  <c r="J105"/>
  <c r="J104"/>
  <c r="J98"/>
  <c r="J92"/>
  <c r="J90"/>
  <c r="J88"/>
  <c r="J87"/>
  <c r="J84"/>
  <c r="J85"/>
  <c r="J400"/>
  <c r="J398"/>
  <c r="J399"/>
  <c r="J395"/>
  <c r="J389"/>
  <c r="J384"/>
  <c r="J374"/>
  <c r="J379"/>
  <c r="J378"/>
  <c r="J366"/>
  <c r="J365"/>
  <c r="J362"/>
  <c r="J363"/>
  <c r="J356"/>
  <c r="J357"/>
  <c r="J350"/>
  <c r="J348"/>
  <c r="J343"/>
  <c r="J345"/>
  <c r="J340"/>
  <c r="J338"/>
  <c r="J335"/>
  <c r="J332"/>
  <c r="J330"/>
  <c r="J327"/>
  <c r="J325"/>
  <c r="J323"/>
  <c r="J321"/>
  <c r="J319"/>
  <c r="J316"/>
  <c r="J314"/>
  <c r="J312"/>
  <c r="J310"/>
  <c r="J309" s="1"/>
  <c r="J275"/>
  <c r="J270"/>
  <c r="J202"/>
  <c r="J199"/>
  <c r="J193"/>
  <c r="J178"/>
  <c r="J180"/>
  <c r="J188"/>
  <c r="I187"/>
  <c r="I186" s="1"/>
  <c r="H187"/>
  <c r="H186" s="1"/>
  <c r="H185" s="1"/>
  <c r="J24"/>
  <c r="J406"/>
  <c r="J419"/>
  <c r="J417"/>
  <c r="J412"/>
  <c r="J186" l="1"/>
  <c r="I185"/>
  <c r="J185" s="1"/>
  <c r="J187"/>
  <c r="J80"/>
  <c r="J78"/>
  <c r="J75"/>
  <c r="J72"/>
  <c r="J69"/>
  <c r="J66"/>
  <c r="J63"/>
  <c r="J61"/>
  <c r="J32"/>
  <c r="J30"/>
  <c r="J58"/>
  <c r="J56"/>
  <c r="J53"/>
  <c r="J51"/>
  <c r="J46"/>
  <c r="J41"/>
  <c r="J39"/>
  <c r="J36"/>
  <c r="J33"/>
  <c r="J21"/>
  <c r="J18"/>
  <c r="J17"/>
  <c r="J15"/>
  <c r="J12"/>
  <c r="I418"/>
  <c r="I416"/>
  <c r="I411"/>
  <c r="I405"/>
  <c r="I404"/>
  <c r="I397"/>
  <c r="I394"/>
  <c r="I388"/>
  <c r="I383"/>
  <c r="I377"/>
  <c r="I373"/>
  <c r="I369"/>
  <c r="I367"/>
  <c r="I364"/>
  <c r="I361"/>
  <c r="I355"/>
  <c r="I349"/>
  <c r="I347"/>
  <c r="I344"/>
  <c r="I342"/>
  <c r="I339"/>
  <c r="I337"/>
  <c r="I334"/>
  <c r="I331"/>
  <c r="I329"/>
  <c r="I326"/>
  <c r="I324"/>
  <c r="I322"/>
  <c r="I320"/>
  <c r="I318"/>
  <c r="I315"/>
  <c r="I313"/>
  <c r="I311"/>
  <c r="I309"/>
  <c r="I303"/>
  <c r="I299"/>
  <c r="I297"/>
  <c r="I292"/>
  <c r="I287"/>
  <c r="I284"/>
  <c r="I280"/>
  <c r="I279"/>
  <c r="I277"/>
  <c r="I276"/>
  <c r="I274"/>
  <c r="I269"/>
  <c r="I267"/>
  <c r="I263"/>
  <c r="I258"/>
  <c r="I250"/>
  <c r="I246"/>
  <c r="I240"/>
  <c r="I237"/>
  <c r="I233"/>
  <c r="I231"/>
  <c r="I229"/>
  <c r="I224"/>
  <c r="I219"/>
  <c r="I214"/>
  <c r="I211"/>
  <c r="I207"/>
  <c r="I201"/>
  <c r="I198"/>
  <c r="I197" s="1"/>
  <c r="I192"/>
  <c r="I183"/>
  <c r="I182" s="1"/>
  <c r="I181" s="1"/>
  <c r="I179"/>
  <c r="I177"/>
  <c r="I171"/>
  <c r="I169"/>
  <c r="I165"/>
  <c r="I161"/>
  <c r="I160" s="1"/>
  <c r="I159" s="1"/>
  <c r="I152"/>
  <c r="I149"/>
  <c r="I146"/>
  <c r="I142"/>
  <c r="I141" s="1"/>
  <c r="I139"/>
  <c r="I134"/>
  <c r="I130"/>
  <c r="I129" s="1"/>
  <c r="I128" s="1"/>
  <c r="I124"/>
  <c r="I120"/>
  <c r="I117"/>
  <c r="I114"/>
  <c r="I109"/>
  <c r="I103"/>
  <c r="I97"/>
  <c r="I91"/>
  <c r="I89"/>
  <c r="I86"/>
  <c r="I83"/>
  <c r="I79"/>
  <c r="I77"/>
  <c r="I76"/>
  <c r="I74"/>
  <c r="I73" s="1"/>
  <c r="I71"/>
  <c r="I70" s="1"/>
  <c r="I68"/>
  <c r="I67" s="1"/>
  <c r="I65"/>
  <c r="I64" s="1"/>
  <c r="I62"/>
  <c r="I60"/>
  <c r="I57"/>
  <c r="I55"/>
  <c r="I52"/>
  <c r="I50"/>
  <c r="I45"/>
  <c r="I44" s="1"/>
  <c r="I43" s="1"/>
  <c r="I42" s="1"/>
  <c r="I40"/>
  <c r="I38"/>
  <c r="I35"/>
  <c r="I34" s="1"/>
  <c r="I31"/>
  <c r="I29"/>
  <c r="I23"/>
  <c r="I22" s="1"/>
  <c r="I20"/>
  <c r="I19" s="1"/>
  <c r="I16"/>
  <c r="I14"/>
  <c r="I11"/>
  <c r="I10" s="1"/>
  <c r="H171"/>
  <c r="H109"/>
  <c r="H16"/>
  <c r="H342"/>
  <c r="H377"/>
  <c r="H397"/>
  <c r="J342" l="1"/>
  <c r="I262"/>
  <c r="I328"/>
  <c r="I108"/>
  <c r="J109"/>
  <c r="I123"/>
  <c r="I176"/>
  <c r="I273"/>
  <c r="I272" s="1"/>
  <c r="I382"/>
  <c r="I403"/>
  <c r="I401" s="1"/>
  <c r="I102"/>
  <c r="I119"/>
  <c r="I138"/>
  <c r="I137" s="1"/>
  <c r="I151"/>
  <c r="I191"/>
  <c r="I252"/>
  <c r="I266"/>
  <c r="I376"/>
  <c r="J377"/>
  <c r="I415"/>
  <c r="I414" s="1"/>
  <c r="I95"/>
  <c r="I116"/>
  <c r="I133"/>
  <c r="I168"/>
  <c r="I200"/>
  <c r="I196" s="1"/>
  <c r="I218"/>
  <c r="I249"/>
  <c r="I333"/>
  <c r="I372"/>
  <c r="I393"/>
  <c r="I410"/>
  <c r="J171"/>
  <c r="I113"/>
  <c r="I145"/>
  <c r="I164"/>
  <c r="I245"/>
  <c r="I354"/>
  <c r="I387"/>
  <c r="I302"/>
  <c r="I291"/>
  <c r="I396"/>
  <c r="J397"/>
  <c r="I360"/>
  <c r="I336"/>
  <c r="I82"/>
  <c r="J16"/>
  <c r="I101"/>
  <c r="I341"/>
  <c r="I283"/>
  <c r="I54"/>
  <c r="I429"/>
  <c r="I296"/>
  <c r="I317"/>
  <c r="I28"/>
  <c r="I96"/>
  <c r="I13"/>
  <c r="I49"/>
  <c r="I59"/>
  <c r="I346"/>
  <c r="I206"/>
  <c r="I308"/>
  <c r="I37"/>
  <c r="I223"/>
  <c r="I381"/>
  <c r="H14"/>
  <c r="H13" s="1"/>
  <c r="H40"/>
  <c r="J40" s="1"/>
  <c r="I222" l="1"/>
  <c r="I402"/>
  <c r="J14"/>
  <c r="I353"/>
  <c r="I163"/>
  <c r="I217"/>
  <c r="I167"/>
  <c r="I427" s="1"/>
  <c r="I265"/>
  <c r="I190"/>
  <c r="I175"/>
  <c r="I107"/>
  <c r="I81"/>
  <c r="I205"/>
  <c r="I100"/>
  <c r="I386"/>
  <c r="I244"/>
  <c r="I409"/>
  <c r="I132"/>
  <c r="I94"/>
  <c r="I375"/>
  <c r="I148"/>
  <c r="I122"/>
  <c r="I413"/>
  <c r="I380"/>
  <c r="I136"/>
  <c r="I295"/>
  <c r="I282"/>
  <c r="I392"/>
  <c r="I359"/>
  <c r="I307"/>
  <c r="I195"/>
  <c r="I9"/>
  <c r="I8" s="1"/>
  <c r="J13"/>
  <c r="I48"/>
  <c r="I27"/>
  <c r="H224"/>
  <c r="J224" s="1"/>
  <c r="H152"/>
  <c r="H91"/>
  <c r="J91" s="1"/>
  <c r="H418"/>
  <c r="J418" s="1"/>
  <c r="H416"/>
  <c r="H411"/>
  <c r="H405"/>
  <c r="J405" s="1"/>
  <c r="H404"/>
  <c r="H396"/>
  <c r="J396" s="1"/>
  <c r="H394"/>
  <c r="H388"/>
  <c r="H383"/>
  <c r="H376"/>
  <c r="H375" s="1"/>
  <c r="H373"/>
  <c r="H369"/>
  <c r="H367"/>
  <c r="H364"/>
  <c r="J364" s="1"/>
  <c r="H361"/>
  <c r="J361" s="1"/>
  <c r="H355"/>
  <c r="H349"/>
  <c r="J349" s="1"/>
  <c r="H347"/>
  <c r="J347" s="1"/>
  <c r="H344"/>
  <c r="H339"/>
  <c r="J339" s="1"/>
  <c r="H337"/>
  <c r="J337" s="1"/>
  <c r="H334"/>
  <c r="H331"/>
  <c r="J331" s="1"/>
  <c r="H329"/>
  <c r="J329" s="1"/>
  <c r="H326"/>
  <c r="J326" s="1"/>
  <c r="H324"/>
  <c r="J324" s="1"/>
  <c r="H322"/>
  <c r="J322" s="1"/>
  <c r="H320"/>
  <c r="J320" s="1"/>
  <c r="H318"/>
  <c r="J318" s="1"/>
  <c r="H315"/>
  <c r="J315" s="1"/>
  <c r="H313"/>
  <c r="J313" s="1"/>
  <c r="H311"/>
  <c r="J311" s="1"/>
  <c r="H309"/>
  <c r="H303"/>
  <c r="H299"/>
  <c r="J299" s="1"/>
  <c r="H297"/>
  <c r="J297" s="1"/>
  <c r="H292"/>
  <c r="H287"/>
  <c r="J287" s="1"/>
  <c r="H284"/>
  <c r="J284" s="1"/>
  <c r="H280"/>
  <c r="H279"/>
  <c r="H277"/>
  <c r="H276"/>
  <c r="H274"/>
  <c r="H269"/>
  <c r="H266" s="1"/>
  <c r="H267"/>
  <c r="J267" s="1"/>
  <c r="H263"/>
  <c r="H258"/>
  <c r="J258" s="1"/>
  <c r="J253"/>
  <c r="H250"/>
  <c r="H246"/>
  <c r="H240"/>
  <c r="J240" s="1"/>
  <c r="H237"/>
  <c r="J237" s="1"/>
  <c r="H233"/>
  <c r="J233" s="1"/>
  <c r="H231"/>
  <c r="J231" s="1"/>
  <c r="H229"/>
  <c r="J229" s="1"/>
  <c r="H219"/>
  <c r="H214"/>
  <c r="J214" s="1"/>
  <c r="H211"/>
  <c r="J211" s="1"/>
  <c r="H207"/>
  <c r="J207" s="1"/>
  <c r="H201"/>
  <c r="H198"/>
  <c r="H192"/>
  <c r="H183"/>
  <c r="H182" s="1"/>
  <c r="H181" s="1"/>
  <c r="H179"/>
  <c r="J179" s="1"/>
  <c r="H177"/>
  <c r="J177" s="1"/>
  <c r="H169"/>
  <c r="H165"/>
  <c r="H161"/>
  <c r="H160" s="1"/>
  <c r="H159" s="1"/>
  <c r="H149"/>
  <c r="H146"/>
  <c r="H142"/>
  <c r="H141" s="1"/>
  <c r="H139"/>
  <c r="H134"/>
  <c r="H130"/>
  <c r="H129" s="1"/>
  <c r="H128" s="1"/>
  <c r="H124"/>
  <c r="H120"/>
  <c r="H117"/>
  <c r="H114"/>
  <c r="H108"/>
  <c r="H107" s="1"/>
  <c r="H103"/>
  <c r="H97"/>
  <c r="H89"/>
  <c r="J89" s="1"/>
  <c r="H86"/>
  <c r="J86" s="1"/>
  <c r="H83"/>
  <c r="J83" s="1"/>
  <c r="H79"/>
  <c r="J79" s="1"/>
  <c r="H77"/>
  <c r="J77" s="1"/>
  <c r="H76"/>
  <c r="J76" s="1"/>
  <c r="H74"/>
  <c r="H71"/>
  <c r="H68"/>
  <c r="H65"/>
  <c r="H62"/>
  <c r="J62" s="1"/>
  <c r="H60"/>
  <c r="J60" s="1"/>
  <c r="H57"/>
  <c r="J57" s="1"/>
  <c r="H55"/>
  <c r="J55" s="1"/>
  <c r="H52"/>
  <c r="J52" s="1"/>
  <c r="H50"/>
  <c r="J50" s="1"/>
  <c r="H45"/>
  <c r="H38"/>
  <c r="J38" s="1"/>
  <c r="H35"/>
  <c r="H31"/>
  <c r="J31" s="1"/>
  <c r="H29"/>
  <c r="J29" s="1"/>
  <c r="H23"/>
  <c r="H22" s="1"/>
  <c r="J22" s="1"/>
  <c r="H20"/>
  <c r="H11"/>
  <c r="I221" l="1"/>
  <c r="J108"/>
  <c r="H119"/>
  <c r="J119" s="1"/>
  <c r="J120"/>
  <c r="H200"/>
  <c r="J200" s="1"/>
  <c r="J201"/>
  <c r="H218"/>
  <c r="J219"/>
  <c r="J269"/>
  <c r="H291"/>
  <c r="J291" s="1"/>
  <c r="J292"/>
  <c r="H382"/>
  <c r="J382" s="1"/>
  <c r="J383"/>
  <c r="H403"/>
  <c r="J403" s="1"/>
  <c r="J404"/>
  <c r="H70"/>
  <c r="J70" s="1"/>
  <c r="J71"/>
  <c r="H96"/>
  <c r="J96" s="1"/>
  <c r="J97"/>
  <c r="H133"/>
  <c r="J134"/>
  <c r="H197"/>
  <c r="J197" s="1"/>
  <c r="J198"/>
  <c r="H249"/>
  <c r="J249" s="1"/>
  <c r="J250"/>
  <c r="H302"/>
  <c r="J302" s="1"/>
  <c r="J303"/>
  <c r="H333"/>
  <c r="J333" s="1"/>
  <c r="J334"/>
  <c r="H415"/>
  <c r="H414" s="1"/>
  <c r="J414" s="1"/>
  <c r="J416"/>
  <c r="I127"/>
  <c r="I352"/>
  <c r="H67"/>
  <c r="J67" s="1"/>
  <c r="J68"/>
  <c r="H113"/>
  <c r="J113" s="1"/>
  <c r="J114"/>
  <c r="H145"/>
  <c r="J145" s="1"/>
  <c r="J146"/>
  <c r="H168"/>
  <c r="J169"/>
  <c r="H191"/>
  <c r="J192"/>
  <c r="H245"/>
  <c r="J246"/>
  <c r="H262"/>
  <c r="J262" s="1"/>
  <c r="J263"/>
  <c r="H341"/>
  <c r="J341" s="1"/>
  <c r="J344"/>
  <c r="H372"/>
  <c r="J372" s="1"/>
  <c r="J373"/>
  <c r="H393"/>
  <c r="J393" s="1"/>
  <c r="J394"/>
  <c r="H410"/>
  <c r="J411"/>
  <c r="H151"/>
  <c r="J152"/>
  <c r="I407"/>
  <c r="H64"/>
  <c r="J64" s="1"/>
  <c r="J65"/>
  <c r="H123"/>
  <c r="J124"/>
  <c r="H164"/>
  <c r="J165"/>
  <c r="H273"/>
  <c r="J273" s="1"/>
  <c r="J274"/>
  <c r="H354"/>
  <c r="J355"/>
  <c r="H387"/>
  <c r="J388"/>
  <c r="I144"/>
  <c r="I93"/>
  <c r="I408"/>
  <c r="I385"/>
  <c r="I204"/>
  <c r="J107"/>
  <c r="I106"/>
  <c r="I189"/>
  <c r="I158"/>
  <c r="J376"/>
  <c r="H73"/>
  <c r="J73" s="1"/>
  <c r="J74"/>
  <c r="H102"/>
  <c r="J102" s="1"/>
  <c r="J103"/>
  <c r="H138"/>
  <c r="J138" s="1"/>
  <c r="J139"/>
  <c r="I306"/>
  <c r="H10"/>
  <c r="J10" s="1"/>
  <c r="J11"/>
  <c r="H116"/>
  <c r="J116" s="1"/>
  <c r="J117"/>
  <c r="J375"/>
  <c r="I371"/>
  <c r="I174"/>
  <c r="I294"/>
  <c r="I271"/>
  <c r="I391"/>
  <c r="I426" s="1"/>
  <c r="I425" s="1"/>
  <c r="I194"/>
  <c r="H44"/>
  <c r="J45"/>
  <c r="I47"/>
  <c r="H19"/>
  <c r="J19" s="1"/>
  <c r="J20"/>
  <c r="H34"/>
  <c r="J34" s="1"/>
  <c r="J35"/>
  <c r="I26"/>
  <c r="H429"/>
  <c r="H360"/>
  <c r="H346"/>
  <c r="J346" s="1"/>
  <c r="H176"/>
  <c r="H28"/>
  <c r="H283"/>
  <c r="H59"/>
  <c r="J59" s="1"/>
  <c r="H317"/>
  <c r="J317" s="1"/>
  <c r="H37"/>
  <c r="H49"/>
  <c r="J49" s="1"/>
  <c r="H54"/>
  <c r="J54" s="1"/>
  <c r="H82"/>
  <c r="H308"/>
  <c r="J308" s="1"/>
  <c r="H206"/>
  <c r="H101"/>
  <c r="H296"/>
  <c r="H381"/>
  <c r="H252"/>
  <c r="J252" s="1"/>
  <c r="H223"/>
  <c r="H222" s="1"/>
  <c r="H328"/>
  <c r="J328" s="1"/>
  <c r="H336"/>
  <c r="J336" s="1"/>
  <c r="H95"/>
  <c r="I432" l="1"/>
  <c r="H392"/>
  <c r="H391" s="1"/>
  <c r="H390" s="1"/>
  <c r="H401"/>
  <c r="J401" s="1"/>
  <c r="H402"/>
  <c r="J402" s="1"/>
  <c r="H9"/>
  <c r="J9" s="1"/>
  <c r="H106"/>
  <c r="J106" s="1"/>
  <c r="H272"/>
  <c r="J272" s="1"/>
  <c r="H386"/>
  <c r="J387"/>
  <c r="H409"/>
  <c r="J410"/>
  <c r="H190"/>
  <c r="J191"/>
  <c r="H132"/>
  <c r="J133"/>
  <c r="H175"/>
  <c r="J176"/>
  <c r="I157"/>
  <c r="I305"/>
  <c r="I99"/>
  <c r="I126"/>
  <c r="H94"/>
  <c r="J95"/>
  <c r="H380"/>
  <c r="J380" s="1"/>
  <c r="J381"/>
  <c r="H205"/>
  <c r="J206"/>
  <c r="H81"/>
  <c r="J81" s="1"/>
  <c r="J82"/>
  <c r="H353"/>
  <c r="J354"/>
  <c r="H163"/>
  <c r="J164"/>
  <c r="H148"/>
  <c r="J148" s="1"/>
  <c r="J151"/>
  <c r="H244"/>
  <c r="J244" s="1"/>
  <c r="J245"/>
  <c r="H167"/>
  <c r="J167" s="1"/>
  <c r="J168"/>
  <c r="H413"/>
  <c r="J413" s="1"/>
  <c r="J415"/>
  <c r="H217"/>
  <c r="J217" s="1"/>
  <c r="J218"/>
  <c r="H137"/>
  <c r="H196"/>
  <c r="H371"/>
  <c r="J371" s="1"/>
  <c r="I358"/>
  <c r="I351" s="1"/>
  <c r="H100"/>
  <c r="J100" s="1"/>
  <c r="J101"/>
  <c r="H282"/>
  <c r="J282" s="1"/>
  <c r="J283"/>
  <c r="J222"/>
  <c r="J223"/>
  <c r="I430"/>
  <c r="I428" s="1"/>
  <c r="H122"/>
  <c r="J122" s="1"/>
  <c r="J123"/>
  <c r="H265"/>
  <c r="J265" s="1"/>
  <c r="J266"/>
  <c r="H295"/>
  <c r="J296"/>
  <c r="I203"/>
  <c r="H359"/>
  <c r="J359" s="1"/>
  <c r="J360"/>
  <c r="I390"/>
  <c r="J391"/>
  <c r="H43"/>
  <c r="J44"/>
  <c r="J37"/>
  <c r="H27"/>
  <c r="J28"/>
  <c r="I25"/>
  <c r="H48"/>
  <c r="J48" s="1"/>
  <c r="H307"/>
  <c r="H221" l="1"/>
  <c r="J390"/>
  <c r="J392"/>
  <c r="H8"/>
  <c r="J8" s="1"/>
  <c r="H99"/>
  <c r="J99" s="1"/>
  <c r="H427"/>
  <c r="H271"/>
  <c r="J271" s="1"/>
  <c r="H144"/>
  <c r="J144" s="1"/>
  <c r="J163"/>
  <c r="H158"/>
  <c r="J158" s="1"/>
  <c r="H174"/>
  <c r="J175"/>
  <c r="H189"/>
  <c r="J189" s="1"/>
  <c r="J190"/>
  <c r="H385"/>
  <c r="J385" s="1"/>
  <c r="J386"/>
  <c r="H306"/>
  <c r="J307"/>
  <c r="H195"/>
  <c r="J196"/>
  <c r="H136"/>
  <c r="J136" s="1"/>
  <c r="J137"/>
  <c r="H26"/>
  <c r="J27"/>
  <c r="H294"/>
  <c r="J294" s="1"/>
  <c r="J295"/>
  <c r="H352"/>
  <c r="J352" s="1"/>
  <c r="J353"/>
  <c r="H204"/>
  <c r="J204" s="1"/>
  <c r="J205"/>
  <c r="H93"/>
  <c r="J94"/>
  <c r="J132"/>
  <c r="H127"/>
  <c r="H407"/>
  <c r="J407" s="1"/>
  <c r="J409"/>
  <c r="H408"/>
  <c r="J408" s="1"/>
  <c r="J221"/>
  <c r="H358"/>
  <c r="H42"/>
  <c r="J42" s="1"/>
  <c r="J43"/>
  <c r="I7"/>
  <c r="H47"/>
  <c r="H426"/>
  <c r="H203" l="1"/>
  <c r="J203" s="1"/>
  <c r="H425"/>
  <c r="H126"/>
  <c r="J126" s="1"/>
  <c r="J127"/>
  <c r="H305"/>
  <c r="J305" s="1"/>
  <c r="J306"/>
  <c r="J93"/>
  <c r="H430"/>
  <c r="H428" s="1"/>
  <c r="H25"/>
  <c r="J25" s="1"/>
  <c r="J26"/>
  <c r="H194"/>
  <c r="J194" s="1"/>
  <c r="J195"/>
  <c r="J174"/>
  <c r="H157"/>
  <c r="J157" s="1"/>
  <c r="H351"/>
  <c r="J351" s="1"/>
  <c r="J358"/>
  <c r="I420"/>
  <c r="J47"/>
  <c r="H7" l="1"/>
  <c r="J7" s="1"/>
  <c r="H432"/>
  <c r="H420" l="1"/>
  <c r="J420" s="1"/>
</calcChain>
</file>

<file path=xl/sharedStrings.xml><?xml version="1.0" encoding="utf-8"?>
<sst xmlns="http://schemas.openxmlformats.org/spreadsheetml/2006/main" count="2518" uniqueCount="379">
  <si>
    <t>Межбюджетные трансферты</t>
  </si>
  <si>
    <t>Сельское хозяйство и рыболовство</t>
  </si>
  <si>
    <t>Расходы на выплаты по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</si>
  <si>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межбюджетные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</si>
  <si>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</si>
  <si>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функционирования администрации муниципального образования Дубенский район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</si>
  <si>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</si>
  <si>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раздел</t>
  </si>
  <si>
    <t>Социальное  обеспечение и иные выплаты населению</t>
  </si>
  <si>
    <t>300</t>
  </si>
  <si>
    <t>Социальное обеспечение и иные выплаты населению</t>
  </si>
  <si>
    <t>Обслуживание государственного (муниципального) долга</t>
  </si>
  <si>
    <t>700</t>
  </si>
  <si>
    <t>Наименование</t>
  </si>
  <si>
    <t>Целевая статья</t>
  </si>
  <si>
    <t>Вид расхода</t>
  </si>
  <si>
    <t xml:space="preserve">  </t>
  </si>
  <si>
    <t xml:space="preserve">        </t>
  </si>
  <si>
    <t xml:space="preserve">   </t>
  </si>
  <si>
    <t>Общегосударственные вопросы</t>
  </si>
  <si>
    <t>01</t>
  </si>
  <si>
    <t>02</t>
  </si>
  <si>
    <t>03</t>
  </si>
  <si>
    <t>04</t>
  </si>
  <si>
    <t>05</t>
  </si>
  <si>
    <t>06</t>
  </si>
  <si>
    <t>07</t>
  </si>
  <si>
    <t>Резервные фонды</t>
  </si>
  <si>
    <t>Другие общегосударственные вопросы</t>
  </si>
  <si>
    <t>09</t>
  </si>
  <si>
    <t>10</t>
  </si>
  <si>
    <t>Национальная экономика</t>
  </si>
  <si>
    <t>08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</si>
  <si>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</si>
  <si>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</si>
  <si>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</si>
  <si>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</si>
  <si>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 и средства массовой информации</t>
  </si>
  <si>
    <t>Культура</t>
  </si>
  <si>
    <t>Социальная политика</t>
  </si>
  <si>
    <t>Пенсионное обеспечение</t>
  </si>
  <si>
    <t>Другие вопросы в области социальной политики</t>
  </si>
  <si>
    <t>Код функциональной классификации</t>
  </si>
  <si>
    <t>11</t>
  </si>
  <si>
    <t>14</t>
  </si>
  <si>
    <t>Охрана семьи и детства</t>
  </si>
  <si>
    <t>ВСЕГО РАСХОДОВ</t>
  </si>
  <si>
    <t>Физическая культура и спорт</t>
  </si>
  <si>
    <t>Коммунальное хозяйство</t>
  </si>
  <si>
    <t>Жилищно - коммунальное хозяйство</t>
  </si>
  <si>
    <t>Социальное обеспечение</t>
  </si>
  <si>
    <t xml:space="preserve">Физическая культура </t>
  </si>
  <si>
    <t>00</t>
  </si>
  <si>
    <t>Обеспечение государственного и муниципального долга</t>
  </si>
  <si>
    <t>13</t>
  </si>
  <si>
    <t>Иные дотации</t>
  </si>
  <si>
    <t>Национальная оборона</t>
  </si>
  <si>
    <t>Мобилизационная и вневойсковая подготовка</t>
  </si>
  <si>
    <t xml:space="preserve">01 </t>
  </si>
  <si>
    <t>Другие вопросы в области национальной экономики</t>
  </si>
  <si>
    <t>12</t>
  </si>
  <si>
    <t>Органы юстиции</t>
  </si>
  <si>
    <t>0011</t>
  </si>
  <si>
    <t>0</t>
  </si>
  <si>
    <t>0000</t>
  </si>
  <si>
    <t>3</t>
  </si>
  <si>
    <t>0019</t>
  </si>
  <si>
    <t>Глава администрации муниципального образования Дубенский район</t>
  </si>
  <si>
    <t>73</t>
  </si>
  <si>
    <t>1</t>
  </si>
  <si>
    <t>Расходы на выплаты по оплате труда работников муниципальных органов по главе администрации муниципального образования Дубенский район  в рамках непрограммного направления деятельности "Обеспечение функционирования исполнительного органа муниципального образования Дубенский район"</t>
  </si>
  <si>
    <t>Аппарат администрации муниципального образования Дубенский район</t>
  </si>
  <si>
    <t>2</t>
  </si>
  <si>
    <t>Расходы на выплаты по оплате труда работников муниципальных органов по аппарату администрации муниципального образования Дубенский район в рамках непрограммного направления деятельности "Обеспечение функционирования исполнительного органа муниципального образования Дубенский район"</t>
  </si>
  <si>
    <t>Муниципальная программа "Управление муниципальными финансами муниципального образования Дубенский район"</t>
  </si>
  <si>
    <t>Расходы на выплаты по оплате труда работников муниципальных органов в рамках основных мероприятий "Обеспечение реализации муниципальной программы" муниципальной программы "Управление муниципальными финансами муниципального образования Дубенский район"</t>
  </si>
  <si>
    <t>Расходы на обеспечение функций муниципальных органов в рамках основных мероприятий "Обеспечение реализации муниципальной программы" муниципальной программы "Управление муниципальными финансами муниципального образования Дубенский район"</t>
  </si>
  <si>
    <t xml:space="preserve"> </t>
  </si>
  <si>
    <t>Обеспечение деятельности финансовых органов</t>
  </si>
  <si>
    <t>Обеспечение деятельности контрольно-счетной комиссии муниципального образования Дубенский район</t>
  </si>
  <si>
    <t>Муниципальная программа муниципального образования Дубенский район "Управление муниципальными финансами муниципального образования Дубенский район"</t>
  </si>
  <si>
    <t>Подпрограмма "Совершенствование управления общественными финансами муниципального образования Дубенский район" муниципальной программы "Управление муниципальными финансами муниципального образования Дубенский район"</t>
  </si>
  <si>
    <t>Иные бюджетные ассигнования</t>
  </si>
  <si>
    <t>800</t>
  </si>
  <si>
    <t>99</t>
  </si>
  <si>
    <t>9</t>
  </si>
  <si>
    <t>8228</t>
  </si>
  <si>
    <t>8229</t>
  </si>
  <si>
    <t>8245</t>
  </si>
  <si>
    <t>8266</t>
  </si>
  <si>
    <t>Субвенции на реализацию ЗТО "О наделении органов местного самоуправления муниципальных районов Тульской области отдельным государственным полномочием по сбору информации от поселений, входящих в муниципальный район, необходимой для ведения регистра муниципальных нормативных правовых актов Тульской области" по иным непрограммным мероприятиям в рамках непрограммных расходов</t>
  </si>
  <si>
    <t>Закон Тульской области "О регулировании отдельных отношений в области обеспечения граждан бесплатной юридической помощью и о наделении органов местного самоуправления государственным полномочием по оказанию бесплатной юридической помощи в виде правового консультирования в устной и письменной форме некоторых категорий граждан" по иным непрограммным мероприятиям в рамках непрограммных расходов</t>
  </si>
  <si>
    <t>Муниципальная программа "Развитие муниципальной службы в администрации муниципального образования Дубенский район"</t>
  </si>
  <si>
    <t>Непрограммные расходы</t>
  </si>
  <si>
    <t>Иные непрограммные мероприятия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</si>
  <si>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</si>
  <si>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</si>
  <si>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Управление резервным фондом администрации муниципального образования Дубенский район в рамках подпрограммы "Совершенствование управлением общественными финансами муниципального образования Дубенский район" муниципальной программы "Управление муниципальными финансами муниципального образования Дубенский район"</t>
  </si>
  <si>
    <t>Национальная безопасность и правоохранительная деятельность</t>
  </si>
  <si>
    <t>0059</t>
  </si>
  <si>
    <t>200</t>
  </si>
  <si>
    <t>8005</t>
  </si>
  <si>
    <t>8253</t>
  </si>
  <si>
    <t>100</t>
  </si>
  <si>
    <t>Предоставление субсидий бюджетным, автономным учреждениям и иным некоммерческим организациям</t>
  </si>
  <si>
    <t>600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</si>
  <si>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</si>
  <si>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</si>
  <si>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Субвенции на реализацию ЗТО "О наделении органов местного самоуправления в Тульской области государственными полномочиями на государственную регистрацию актов гражданского состояния" по иным непрограммным расходам в рамках непрограммных мероприятий</t>
  </si>
  <si>
    <t>8250</t>
  </si>
  <si>
    <t>8010</t>
  </si>
  <si>
    <t>5134</t>
  </si>
  <si>
    <t>5135</t>
  </si>
  <si>
    <t>8251</t>
  </si>
  <si>
    <t>Основные мероприятия "Управление муниципальным долгом" муниципальной программы  "Управление муниципальными финансами муниципального образования Дубенский район"</t>
  </si>
  <si>
    <t>Процентные платежи по муниципальному долгу муниципального образования Дубенский район в рамках основных мероприятий  "Управление муниципальным долгом" муниципальной программы  "Управление муниципальными финансами муниципального образования Дубенский район"</t>
  </si>
  <si>
    <t>8011</t>
  </si>
  <si>
    <t xml:space="preserve">Дотация на выравнивание бюджетной обеспеченности поселений в рамках подпрограммы </t>
  </si>
  <si>
    <t xml:space="preserve">Межбюджетные трансферты общего характера бюджетам субъектов Российской Федерации и муниципального образования </t>
  </si>
  <si>
    <t xml:space="preserve">Межбюджетные трансферты </t>
  </si>
  <si>
    <t>500</t>
  </si>
  <si>
    <t>16</t>
  </si>
  <si>
    <t>2021</t>
  </si>
  <si>
    <t>17</t>
  </si>
  <si>
    <t>4</t>
  </si>
  <si>
    <t>2022</t>
  </si>
  <si>
    <t>2013</t>
  </si>
  <si>
    <t>2014</t>
  </si>
  <si>
    <t>2015</t>
  </si>
  <si>
    <t>2016</t>
  </si>
  <si>
    <t>2017</t>
  </si>
  <si>
    <t>2019</t>
  </si>
  <si>
    <t>15</t>
  </si>
  <si>
    <t>2020</t>
  </si>
  <si>
    <t>2010</t>
  </si>
  <si>
    <t>2009</t>
  </si>
  <si>
    <t>8273</t>
  </si>
  <si>
    <t>4001</t>
  </si>
  <si>
    <t>4002</t>
  </si>
  <si>
    <t>2011</t>
  </si>
  <si>
    <t>2012</t>
  </si>
  <si>
    <t>2007</t>
  </si>
  <si>
    <t>2008</t>
  </si>
  <si>
    <t>2003</t>
  </si>
  <si>
    <t>7002</t>
  </si>
  <si>
    <t>6</t>
  </si>
  <si>
    <t>2004</t>
  </si>
  <si>
    <t>2005</t>
  </si>
  <si>
    <t>2006</t>
  </si>
  <si>
    <t>2001</t>
  </si>
  <si>
    <t>5</t>
  </si>
  <si>
    <t>2002</t>
  </si>
  <si>
    <t>7</t>
  </si>
  <si>
    <t>7003</t>
  </si>
  <si>
    <t>7004</t>
  </si>
  <si>
    <t>6001</t>
  </si>
  <si>
    <t>2023</t>
  </si>
  <si>
    <t>8001</t>
  </si>
  <si>
    <t>8002</t>
  </si>
  <si>
    <t>000</t>
  </si>
  <si>
    <t>74</t>
  </si>
  <si>
    <t>2018</t>
  </si>
  <si>
    <t>Закупка товаров, работ и услуг для государственных (муниципальных)  нужд</t>
  </si>
  <si>
    <t>Субвенции на реализацию Закона Тульской области "О наделении органов местного самоуправления в Тульской области государственными полномочиями по организации проведения на территории Тульской области мероприятий по предупреждению и ликвидации болезней животных, их лечению, защите населения от болезней, общих для человека и животных" по иным непрограммным мероприятиям в рамках непрограммных расходов</t>
  </si>
  <si>
    <t>Обслуживание государственного внутреннего и муниципального долга</t>
  </si>
  <si>
    <t>Подраздел</t>
  </si>
  <si>
    <t xml:space="preserve">Основные мероприятия муниципальной программы "Обеспечение реализации  муниципальной программы"  муниципальной программы "Управление муниципальными финансами муниципального образования Дубенский район" </t>
  </si>
  <si>
    <t>Расходы на выплаты по оплате труда работников муниципальных органов по председателю контрольно-счетной комиссии муниципального образования Дубенский район в рамках непрограммного направления деятельности "Обеспечение функционирования контрольно-счетной комиссии  муниципального образования Дубенский район"</t>
  </si>
  <si>
    <t>Расходы на обеспечение функций муниципальных органов по председателю контрольно-счетной комиссии муниципального образования Дубенский район в рамках непрограммного направления деятельности "Обеспечение функционирования контрольно-счетной комиссии  муниципального образования Дубенский район"</t>
  </si>
  <si>
    <t>Закупка товаров, работ и услуг для государственных  (муниципальных)  нужд</t>
  </si>
  <si>
    <t>Реализация мероприятий, направленных на развитие муниципальной службы в рамках муниципальной программы "Развитие муниципальной службы в администрации муниципального образования Дубенский район"</t>
  </si>
  <si>
    <t>Подпрограмма "Развитие механизмов регулирования межбюджетных отношений муниципального образования Дубенский район" муниципальной программы "Управление муниципальными финансами муниципального образования Дубенский район"</t>
  </si>
  <si>
    <t>Дотация на выравнивание бюджетной обеспеченности поселений в рамках подпрограммы "Развитие механизмов регулирования межбюджетных отношений муниципального образования Дубенский район" муниципальной программы "Управление муниципальными финансами муниципального образования Дубенский район"</t>
  </si>
  <si>
    <t>Дотации на поддержку мер по обеспечению сбалансированности муниципальных районов (городских округов)  "Развитие механизмов регулирования  межбюджетных отношений муниципального образования Дубенский район" муниципальной программы "Управление муниципальными финансами муниципального образования Дубенский район"</t>
  </si>
  <si>
    <t>5930</t>
  </si>
  <si>
    <t xml:space="preserve"> Жилищное хозяйство</t>
  </si>
  <si>
    <t>Расходы на обеспечение функций муниципальных органов по аппарату администрации муниципального образования Дубенский район в рамках непрограммного направления деятельности "Обеспечение функционирования исполнительного органа муниципального образования Дубенский район"</t>
  </si>
  <si>
    <t xml:space="preserve">                              Судебная система</t>
  </si>
  <si>
    <t>4000</t>
  </si>
  <si>
    <t>8032</t>
  </si>
  <si>
    <t>8055</t>
  </si>
  <si>
    <t>Закон Тульской области "Об административных комиссиях  в Тульской области и наделении  органов местного самоуправления отдельными государственными полномочиями по образованию и организации деятельности  административных комиссий  и рассмотрении дел об административных правонарушениях" по иным непрограммным мероприятиям в рамках непрограммных расходов</t>
  </si>
  <si>
    <t>(тыс. руб.)</t>
  </si>
  <si>
    <t>Составление и дополнение списков кандидатов в присяжные заседатели федеральных судов общей юрисдикции в Российской Федерации</t>
  </si>
  <si>
    <t>Закон Тульской области "О комиссиях по делам несовершеннолетних и защите их прав в Тульской области и о наделении органов местного самоуправления отдельными государственными полномочиями по образованию и организации деятельности  комиссий по  делам несовершеннолетних и защите их прав"</t>
  </si>
  <si>
    <t>Расходы на выплаты по оплате труда работникам муниципальных органов в целях выполнения функций муниципальными органами</t>
  </si>
  <si>
    <t>Муниципальная программа "Информатизация муниципального образования Дубенский район"</t>
  </si>
  <si>
    <t>Расходы в сфере информационно-коммуникационных технологий в рамках подпрограммы "Обеспечение реализации муниципальной программы "Информатизация муниципального образования Дубенский район"</t>
  </si>
  <si>
    <t>Муниципальная программа "Управление муниципальным имуществом и земельными ресурсами на территории муниципального образования Дубенский район"</t>
  </si>
  <si>
    <t>Подпрограмма "Имущественные отношения" муниципальной программы "Управление  муниципальным имуществом и земельными ресурсами на территории муниципального образования Дубенский район"</t>
  </si>
  <si>
    <t>Определение размера арендной платы при предоставлении муниципального имущества в аренду в рамках подпрограммы "Имущественные отношения" муниципальной программы "Управление муниципальным имуществом и земельными ресурсами на территории муниципального образования Дубенский район"</t>
  </si>
  <si>
    <t>Мероприятия по проведению технической инвентаризации объектов недвижимости в рамках подпрограммы "Имущественные отношения" муниципальной программы "Управление муниципальным имуществом и земельными ресурсами на территории муниципального образования Дубенский район"</t>
  </si>
  <si>
    <t>Выполнение кадастровых работ в рамках подпрограммы "Земельные отношения" муниципальной программы "Управление муниципальным имуществом и земельными ресурсами на территории муниципального образования Дубенский район"</t>
  </si>
  <si>
    <t>Основное мероприятие "Обеспечение реализации муниципальной программы" муниципальной программы "Управление муниципальным имуществом и земельными ресурсами на территории муниципального образования Дубенский район"</t>
  </si>
  <si>
    <t>Расходы на выплаты по оплате труда работников муниципальных органов в рамках основного мероприятия "Обеспечение реализации муниципальной программы" муниципальной программы "Управление муниципальным имуществом и земельными ресурсами на территории муниципального образования Дубенский район"</t>
  </si>
  <si>
    <t>Расходы на обеспечение функций муниципальных органов в рамках основного мероприятия "Обеспечение реализации муниципальной программы" муниципальной программы "Управление муниципальным имуществом и земельными ресурсами на территории муниципального образования Дубенский район"</t>
  </si>
  <si>
    <t>Муниципальная программа "Развитие архивного дела на территории муниципального образования Дубенский район"</t>
  </si>
  <si>
    <t>Мероприятия в рамках муниципальной программы "Развитие архивного дела на территории муниципального образования Дубенский район"</t>
  </si>
  <si>
    <t>Муниципальная программа "Противодействие коррупции в муниципальном образовании Дубенский район"</t>
  </si>
  <si>
    <t>Реализация мероприятий, направленных на противодействие коррупции в рамках муниципальной  программы "Противодействие коррупции в муниципальном образовании Дубенский район"</t>
  </si>
  <si>
    <t>Муниципальная программа "Защита населения и территории Дубенского района от чрезвычайных ситуаций, пожарной безопасности и безопасности  людей на водных объектах"</t>
  </si>
  <si>
    <t>Основное мероприятие "Обеспечение реализации муниципальной программы" муниципальной программы  "Защита населения и территории Дубенского района от чрезвычайных ситуаций, пожарной безопасности и безопасности людей на водных объектах"</t>
  </si>
  <si>
    <t>Расходы на обеспечение деятельности (оказание услуг) муниципальных учреждений в рамках основного мероприятия "Обеспечение реализации муниципальной программы" "Защита населения и территории Дубенского района от чрезвычайных ситуаций, пожарной безопасности и безопасности людей на водных объектах"</t>
  </si>
  <si>
    <t>2029</t>
  </si>
  <si>
    <t>Муниципальная программа "Охрана окружающей среды муниципального образования Дубенский район"</t>
  </si>
  <si>
    <t>Подпрограмма "Борьба с сорняком борщевик Сосновского" муниципальной программы "Охрана окружающей среды муниципального образования Дубенский район"</t>
  </si>
  <si>
    <t>Реализация мероприятий, направленных на борьбу с сорняком борщевик Сосновского в рамках подпрограммы "Борьба с сорняком борщевик Сосновского" муниципальной программы "Охрана окружающей среды муниципального образования Дубенский район"</t>
  </si>
  <si>
    <t>2030</t>
  </si>
  <si>
    <t>Муниципальная программа "Модернизация и развитие автомобильных дорог общего пользования"</t>
  </si>
  <si>
    <t>Подпрограмма "Капитальный ремонт и ремонт автомобильных дорог общего пользования" муниципальной программы "Модернизация и развитие автомобильных дорог общего пользования"</t>
  </si>
  <si>
    <t>Подпрограмма "Капитальный ремонт и ремонт дворовых территорий многоквартирных домов и проездов к дворовым территориям" муниципальной программы "Модернизация и развитие автомобильных дорог общего пользования"</t>
  </si>
  <si>
    <t>Реализация мероприятий подпрограммы "Капитальный ремонт и ремонт дворовых территорий многоквартирных домов и проездов к дворовым территориям" муниципальной программы "Модернизация и развитие автомобильных дорог общего пользования"</t>
  </si>
  <si>
    <t>Муниципальная программа "Развитие субъектов малого и среднего предпринимательства в муниципальном образовании Дубенский район"</t>
  </si>
  <si>
    <t>Реализация мероприятий по совершенствованию региональной политики поддержки малого и среднего предпринимательства в рамках подпрограммы "Финансовая и информационная поддержка малого и среднего предпринимательства" муниципальной программы "Развитие субъектов малого и среднего предпринимательства в муниципальном образовании Дубенский район"</t>
  </si>
  <si>
    <t>Реализация мероприятий по развитию районной структуры малого и среднего предпринимательства в рамках подпрограммы "Финансовая и информационная поддержка малого и среднего предпринимательства" муниципальной программы "Развитие субъектов малого и среднего предпринимательства в муниципальном образовании Дубенский район"</t>
  </si>
  <si>
    <t>Муниципальная программа "Развитие образования на территории муниципального образования Дубенский район"</t>
  </si>
  <si>
    <t>Подпрограмма "Развитие дошкольного образования" муниципальной программы  "Развитие образования на территории муниципального образования Дубенский район"</t>
  </si>
  <si>
    <t>Расходы на обеспечение деятельности (оказание услуг) муниципальных учреждений в рамках подпрограммы  "Развитие дошкольного образования" муниципальной программы  "Развитие образования на территории муниципального образования Дубенский район"</t>
  </si>
  <si>
    <t>Субвенции на реализацию Федерального закона "Об образовании" в рамках подпрограммы  "Развитие дошкольного образования" муниципальной программы  "Развитие образования на территории муниципального образования Дубенский район"</t>
  </si>
  <si>
    <t>Субвенции на реализацию ЗТО "О наделении органов местного самоуправления государственными полномочиями по предоставлению мер социальной поддержки педагогическим и иным работникам" в рамках подпрограммы  "Развитие дошкольного образования" муниципальной программы  "Развитие образования на территории муниципального образования Дубенский район"</t>
  </si>
  <si>
    <t>Субвенции на реализацию ЗТО "О наделении органов местного самоуправления государственными полномочиями по предоставлению мер социальной поддержки педагогическим и иным работникам" в рамках подпрограммы  "Развитие общего образования" муниципальной программы  "Развитие образования на территории муниципального образования Дубенский район"</t>
  </si>
  <si>
    <t>Муниципальная программа "Социальная поддержка и социальное обслуживание населения Дубенского района"</t>
  </si>
  <si>
    <t>Подпрограмма "Развитие мер социальной поддержки отдельных категорий граждан" муниципальной программы "Социальная поддержка и социальное обслуживание населения Дубенского района"</t>
  </si>
  <si>
    <t>Поощрение выпускников общеобразовательных учреждений, окончивших школу с медалью в рамках подпрограммы "Развитие мер социальной поддержки отдельных категорий граждан" муниципальной программы "Социальная поддержка и социальное обслуживание населения Дубенского района"</t>
  </si>
  <si>
    <t>Подпрограмма "Обеспечение реализации муниципальной программы " муниципальной программы "Развитие  образования на территории муниципального образования Дубенский район"</t>
  </si>
  <si>
    <t>Расходы на обеспечение деятельности муниципальных учреждений в рамках подпрограммы "Обеспечение реализации муниципальной программы" муниципальной программы "Развитие образования на территории муниципального образования Дубенский район"</t>
  </si>
  <si>
    <t>Подпрограмма "Развитие дополнительного образования" муниципальной программы  "Развитие образования на территории муниципального образования Дубенский район"</t>
  </si>
  <si>
    <t>Расходы на обеспечение деятельности (оказание услуг) муниципальных учреждений в рамках подпрограммы  "Развитие дополнительного образования" муниципальной программы  "Развитие образования на территории муниципального образования Дубенский район"</t>
  </si>
  <si>
    <t>Субвенции на реализацию ЗТО "О наделении органов местного самоуправления государственными полномочиями по предоставлению мер социальной поддержки педагогическим и иным работникам" в рамках подпрограммы  "Развитие дополнительного образования" муниципальной программы  "Развитие образования на территории муниципального образования Дубенский район"</t>
  </si>
  <si>
    <t>Муниципальная программа "Развитие культуры на территории  муниципального образования Дубенский район"</t>
  </si>
  <si>
    <t>Подпрограмма "Развитие учреждений образования отрасли "Культура" в рамках муниципальной программы "Развитие культуры на территории муниципального образования Дубенский район"</t>
  </si>
  <si>
    <t>Расходы на обеспечение деятельности (оказание услуг) муниципальных учреждений в рамках подпрограммы "Развитие учреждений образования отрасли "Культура" в рамках муниципальной программы "Развитие культуры на территории  муниципального образования Дубенский район"</t>
  </si>
  <si>
    <t>Подпрограмма "Развитие общего образования" муниципальной программы "Развитие образования на территории муниципального образования Дубенский район"</t>
  </si>
  <si>
    <t>Расходы на обеспечение деятельности (оказание услуг) муниципальных учреждений в рамках подпрограммы  "Развитие общего образования" муниципальной программы  "Развитие образования на территории муниципального образования Дубенский район"</t>
  </si>
  <si>
    <t>Субвенции на реализацию Федерального закона "Об образовании"  в рамках подпрограммы  "Развитие общего образования" муниципальной программы  "Развитие образования на территории муниципального образования Дубенский район" в рамках подпрограммы  "Развитие общего образования"  муниципальной программы  "Развитие образования на территории муниципального образования Дубенский район"</t>
  </si>
  <si>
    <t>Подпрограмма "Организация отдыха, оздоровления и занятости детей"  в рамках муниципальной программы"Развитие образования на территории муниципального образования Дубенский район"</t>
  </si>
  <si>
    <t>Организация отдыха, оздоровления и занятости детей в муниципальных образовательных учреждениях в рамках муниципальной программы "Развитие образования на территории муниципального образования Дубенский район"</t>
  </si>
  <si>
    <t>Подпрограмма "Обеспечение реализации муниципальной программы" муниципальной программы "Развитие образования на территории муниципального образования Дубенский район"</t>
  </si>
  <si>
    <t>Расходы на обеспечение функций муниципальных органов в рамках подпрограммы  "Обеспечение реализации муниципальной программы" муниципальной программы "Развитие образования на территории муниципального образования Дубенский район"</t>
  </si>
  <si>
    <t>Подпрограмма "Сохранение и развитие библиотечного дела" муниципальной программы "Развитие культуры на  территории муниципального образования Дубенский район"</t>
  </si>
  <si>
    <t>Расходы на обеспечение деятельности (оказание услуг) муниципальных учреждений в рамках подпрограммы "Сохранение и развитие библиотечного дела" муниципальной программы "Развитие культуры на территории  муниципального образования Дубенский район"</t>
  </si>
  <si>
    <t>Субвенции на реализацию Закона Тульской области "О наделении органов местного самоуправления государственными полномочиями по предоставлению мер социальной поддержки работникам муниципальных библиотек, муниципальных музеев и их филиалов" в рамках подпрограммы "Сохранение и развитие библиотечного дела" муниципальной программы "Развитие культуры на территории  муниципального образования Дубенский район"</t>
  </si>
  <si>
    <t>Субвенции на реализацию Закона Тульской области "О библиотечном деле" в рамках подпрограммы "Сохранение и развитие библиотечного дела" муниципальной программы "Развитие культуры на территории  муниципального образования Дубенский район"</t>
  </si>
  <si>
    <t>Подпрограмма "Поддержка и развитие культурно-досуговых учреждений" муниципальной программы "Развитие культуры на территории  муниципального образования Дубенский район"</t>
  </si>
  <si>
    <t>Подпрограмма "Сохранение и развитие музеев и их филиалов" муниципальной программы "Развитие культуры на территории  муниципального образования Дубенский район"</t>
  </si>
  <si>
    <t>Субвенции на реализацию Закона Тульской области "О наделении органов местного самоуправления государственными полномочиями по предоставлению мер социальной поддержки работникам муниципальных библиотек, муниципальных музеев и их филиалов" в рамках подпрограммы "Сохранение и развитие музеев и их филиалов" муниципальной программы "Развитие культуры на территории  муниципального образования Дубенский район"</t>
  </si>
  <si>
    <t>Подпрограмма "Проведение районных  праздничных мероприятий для населения"  муниципальной программы "Развитие культуры на территории  муниципального образования Дубенский район"</t>
  </si>
  <si>
    <t>Единовременная денежная выплата при рождении второго и последующих детей в рамках подпрограммы "Развитие мер социальной поддержки отдельных категорий граждан" муниципальной программы "Социальная поддержка и социальное обслуживание населения Дубенского района"</t>
  </si>
  <si>
    <t>Мероприятия по обеспечению жильем молодых семей в рамках подпрограммы "Обеспечение жильем молодых семей" муниципальной программы "Обеспечение доступным качественным жильем и услугами ЖКХ населения"</t>
  </si>
  <si>
    <t>Субвенции на реализацию Закона Тульской области "О наделении органов местного самоуправления государственными полномочиями по выплате компенсации  платы, взимаемой с родителей (законных представителей) за присмотр и уход за детьми, посещающими образовательные организации (за исключением государственных образовательных организаций, находящихся в ведении Тульской области), реализующие  образовательную программу дошкольного образования" в рамках подпрограммы  "Развитие дошкольного образования" муниципальной программы  "Развитие образования на территории муниципального образования Дубенский район"</t>
  </si>
  <si>
    <t>Другие вопросы в области национальной безопасности и правоохранительной деятельности</t>
  </si>
  <si>
    <t>18</t>
  </si>
  <si>
    <t>2031</t>
  </si>
  <si>
    <t>Подпрограмма "Земельные отношения" муниципальной программы "Управление муниципальным имуществом и земельными ресурсами на территории муниципального образования Дубенский район"</t>
  </si>
  <si>
    <t>Муниципальная программа "Развитие территориального общественного самоуправления в муниципальном образовании Дубенский район"</t>
  </si>
  <si>
    <t>Расходы, направленные на осуществление мероприятий в рамках муниципальной программы "Развитие территориального общественного самоуправления в муниципальном образовании Дубенский район"</t>
  </si>
  <si>
    <t>Муниципальная программа "Энергоэффективность муниципального образования  Дубенский район"</t>
  </si>
  <si>
    <t>Подпрограмма "Приобретение и установка тепловых приборов учета в учреждениях муниципального образования Дубенский район"  муниципальной программы  "Энергоэффективность муниципального образования  Дубенский район"</t>
  </si>
  <si>
    <t>Реализация мероприятий подпрограммы "Приобретение и установка тепловых приборов учета в учреждениях муниципального образования Дубенский район"  муниципальной программы  "Энергоэффективность муниципального образования  Дубенский район"</t>
  </si>
  <si>
    <t>2032</t>
  </si>
  <si>
    <t>2028</t>
  </si>
  <si>
    <t>19</t>
  </si>
  <si>
    <t>Муниципальная программа "Профилактика терроризма и экстремизма, а также минимизация последствий проявлений терроризма и экстремизма на территории муниципального образования Дубенский район"</t>
  </si>
  <si>
    <t>Реализация мероприятий в рамках программы "Профилактика терроризма и экстремизма, а также минимизация последствий проявлений терроризма и экстремизма на территории муниципального образования Дубенский район"</t>
  </si>
  <si>
    <t>Подпрограмма "Снижение рисков и смягчение последствий чрезвычайных ситуаций природного и техногенного характера" муниципальной программы  "Защита населения и территории Дубенского района от чрезвычайных ситуаций, пожарной безопасности и безопасности людей на водных объектах"</t>
  </si>
  <si>
    <t>Реализация мероприятий в рамках подпрограммы "Снижение рисков и смягчение последствий чрезвычайных ситуаций природного и техногенного характера"  муниципальной программы  "Защита населения и территории Дубенского района от чрезвычайных ситуаций, пожарной безопасности и безопасности людей на водных объектах"</t>
  </si>
  <si>
    <t>Подпрограмма "Обеспечение пожарной безопасности" муниципальной программы  "Защита населения и территории Дубенского района от чрезвычайных ситуаций, пожарной безопасности и безопасности людей на водных объектах"</t>
  </si>
  <si>
    <t>Реализация мероприятий в рамках подпрограммы "Обеспечение пожарной безопасности"  муниципальной программы  "Защита населения и территории Дубенского района от чрезвычайных ситуаций, пожарной безопасности и безопасности людей на водных объектах"</t>
  </si>
  <si>
    <t>Подпрограмма "Обеспечение безопасности людей на водных объектах" муниципальной программы  "Защита населения и территории Дубенского района от чрезвычайных ситуаций, пожарной безопасности и безопасности людей на водных объектах"</t>
  </si>
  <si>
    <t>Реализация мероприятий в рамках подпрограммы "Обеспечение безопасности людей на водных объектах"   муниципальной программы  "Защита населения и территории Дубенского района от чрезвычайных ситуаций, пожарной безопасности и безопасности людей на водных объектах"</t>
  </si>
  <si>
    <t>2034</t>
  </si>
  <si>
    <t>Благоустройство</t>
  </si>
  <si>
    <t>Охрана окружающей среды</t>
  </si>
  <si>
    <t>Другие вопросы в области охраны окружающей среды</t>
  </si>
  <si>
    <t>Подпрограмма "Экология и природные ресурсы Дубенского района" муниципальной программы  "Охрана окружающей среды муниципального образования Дубенский район"</t>
  </si>
  <si>
    <t>Мероприятия в рамках подпрограммы "Экология и природные ресурсы Дубенского района"  муниципальной программы "Охрана окружающей среды муниципального образования Дубенский район"</t>
  </si>
  <si>
    <t>Подпрограмма "Рациональное использование природных ресурсов Дубенского района" муниципальной программы  "Охрана окружающей среды муниципального образования Дубенский район"</t>
  </si>
  <si>
    <t>2033</t>
  </si>
  <si>
    <t>Мероприятия в рамках подпрограммы "Рациональное использование природных ресурсов Дубенского района" муниципальной программы "Охрана окружающей среды муниципального образования Дубенский район"</t>
  </si>
  <si>
    <t>Определение рыночной стоимости земельных участков в рамках подпрограммы "Земельные отношения" муниципальной программы "Управление муниципальным имуществом и земельными ресурсами на территории муниципального образования Дубенский район"</t>
  </si>
  <si>
    <t>Закупка товаров, работ и  услуг для государственных (муниципальных) нужд</t>
  </si>
  <si>
    <t>Муниципальная программа "Обеспечение доступным качественным жильём и услугами ЖКХ населения"</t>
  </si>
  <si>
    <t xml:space="preserve">Мероприятия по техническому обслуживанию газовых сетей в рамках подпрограммы "Газификация населённых пунктов муниципального образования Дубенский район" муниципальной программы  "Обеспечение доступным качественным жильём и услугами ЖКХ населения" </t>
  </si>
  <si>
    <t>Подпрограмма "Обращение с твёрдыми бытовыми отходами" муниципальной программы "Охрана окружающей среды муниципального образования Дубенский район"</t>
  </si>
  <si>
    <t>Мероприятия в рамках подпрограммы  "Обращение с твёрдыми бытовыми отходами" муниципальной программы "Охрана окружающей среды муниципального образования Дубенский район"</t>
  </si>
  <si>
    <t>Муниципальная программа "Развитие физической культуры, спорта и повышение эффективности реализации молодёжной политики на территории муниципального образования Дубенский район"</t>
  </si>
  <si>
    <t>Подпрограмма "Развитие физической культуры, массового спорта в муниципальном образовании Дубенский район" муниципальной программы "Развитие физической культуры, спорта и повышение эффективности реализации молодёжной политики на территории муниципального образования Дубенский район"</t>
  </si>
  <si>
    <t>Реализация физкультурных и спортивных мероприятий, обеспечение участия делегаций в межрайонных, зональных, областных и всероссийских спортивных мероприятиях в рамках подпрограммы "Развитие физической культуры, массового спорта в муниципальном образовании Дубенский район" муниципальной программы "Развитие физической культуры, спорта и повышение эффективности реализации молодёжной политики на территории муниципального образования Дубенский район"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</si>
  <si>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</si>
  <si>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Субвенции на реализацию Закона Тульской области "О наделении органов местного самоуправления государственными полномочиями по дополнительному финансированию питания и финансированию обеспечения молоком и молочными продуктами отдельных категорий учащихся муниципальных образовательных учреждений" в рамках подпрограммы  "Развитие общего образования" муниципальной программы  "Развитие образования на территории муниципального образования Дубенский район "</t>
  </si>
  <si>
    <t>Подпрограмма "Молодёжь Дубенского района" в рамках муниципальной программы "Развитие физической культуры, спорта и повышение эффективности реализации молодёжной политики на территории муниципального образования Дубенский район"</t>
  </si>
  <si>
    <t>Реализация мероприятий подпрограммы "Молодёжь Дубенского района" в рамках муниципальной программы "Развитие физической культуры, спорта и повышение эффективности реализации молодёжной политики на территории муниципального образования Дубенский район"</t>
  </si>
  <si>
    <t>Подпрограмма "Комплексные меры противодействия злоупотреблению наркотиками и их незаконному обороту в муниципальном образовании Дубенский район"  в рамках муниципальной программы "Развитие физической культуры, спорта и повышение эффективности реализации молодёжной политики на территории муниципального образования Дубенский район"</t>
  </si>
  <si>
    <t>Реализация мероприятий подпрограммы "Комплексные меры противодействия злоупотреблению наркотиками и их незаконному обороту в муниципальном образовании Дубенский район" в рамках муниципальной программы "Развитие физической культуры, спорта и повышение эффективности реализации молодёжной политики на территории муниципального образования Дубенский район"</t>
  </si>
  <si>
    <t>Подпрограмма "Профилактика безнадзорности и правонарушений несовершеннолетних в муниципальном образовании Дубенский район"  в рамках муниципальной программы "Развитие физической культуры, спорта и повышение эффективности реализации молодёжной политики на территории муниципального образования Дубенский район"</t>
  </si>
  <si>
    <t>Реализация мероприятий подпрограммы "Профилактика безнадзорности и правонарушений несовершеннолетних в муниципальном образовании Дубенский район" в рамках муниципальной программы "Развитие физической культуры, спорта и повышение эффективности реализации молодёжной политики на территории муниципального образования Дубенский район"</t>
  </si>
  <si>
    <t>Организация духовно-нравственного воспитания детей и молодёжи в муниципальных образовательных учреждениях муниципального образования Дубенский район в рамках муниципальной программы "Развитие образования на территории муниципального образования Дубенский район"</t>
  </si>
  <si>
    <t>Расходы на выплаты по оплате труда работников муниципальных органов в рамках  подпрограммы "Обеспечение реализации муниципальной программы"  муниципальной программы "Развитие образования на территории муниципального образования Дубенский район"</t>
  </si>
  <si>
    <t>Расходы на обеспечение деятельности (оказание услуг) муниципальных учреждений в рамках подпрограммы "Поддержка и развитие культурно-досуговых учреждений" муниципальной программы "Развитие культуры на территории  муниципального образования Дубенский район"</t>
  </si>
  <si>
    <t>Расходы на обеспечение деятельности (оказание услуг) муниципальных учреждений в рамках подпрограммы "Сохранение и развитие музеев и их филиалов"  муниципальной программы  "Развитие культуры на территории  муниципального образования Дубенский район"</t>
  </si>
  <si>
    <t>Районные культурно-досуговые мероприятия  в рамках подпрограммы "Проведение районных праздничных мероприятий для населения" муниципальной программы "Развитие культуры на территории  муниципального образования Дубенский район"</t>
  </si>
  <si>
    <t>Подпрограмма "Проведение мероприятий по социальной поддержке населения Дубенского района" в рамках подпрограммы "Развитие мер социальной поддержки отдельных категорий граждан" муниципальной программы "Социальная поддержка и социальное обслуживание населения Дубенского района"</t>
  </si>
  <si>
    <t>Подпрограмма "Обеспечение жильём молодых семей" муниципальной программы "Обеспечение доступным качественным жильём и услугами ЖКХ населения"</t>
  </si>
  <si>
    <t>Мероприятия по обеспечению жильём молодых семей в рамках подпрограммы "Обеспечение жильём молодых семей"  муниципальной программы "Обеспечение доступным качественным жильём и услугами ЖКХ населения"</t>
  </si>
  <si>
    <t>Субсидии на организацию работы районного Совета ветеранов в    рамках подпрограммы "Развитие мер социальной поддержки отдельных категорий граждан" муниципальной программы "Социальная поддержка и социальное обслуживание населения Дубенского района"</t>
  </si>
  <si>
    <t>Подпрограмма "Обеспечение реализации муниципальной программы" муниципальной программы "Развитие физической культуры, спорта и повышение эффективности реализации молодёжной политики на территории муниципального образования Дубенский район"</t>
  </si>
  <si>
    <t>Расходы на обеспечение деятельности муниципальных учреждений в рамках подпрограммы "Обеспечение реализации муниципальной программы" муниципальной программы "Развитие физической культуры, спорта и повышение эффективности реализации молодёжной политики на территории муниципального образования Дубенский район"</t>
  </si>
  <si>
    <t>Расходы на выплаты по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</si>
  <si>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Осуществление первичного воинского учёта на территориях, где отсутствуют военные комиссариаты по иным непрограммным мероприятиям в рамках непрограммных расходов</t>
  </si>
  <si>
    <t>Реализация мероприятий подпрограммы "Капитальный ремонт и ремонт автомобильных дорог общего пользования" муниципальной программы "Модернизация и развитие автомобильных дорог общего пользования"</t>
  </si>
  <si>
    <t xml:space="preserve">Подпрограмма "Газификация населённых пунктов муниципального образования Дубенский район" муниципальной программы "Обеспечение доступным качественным жильём и услугами ЖКХ населения" </t>
  </si>
  <si>
    <t xml:space="preserve">Мероприятия по газификации населённых пунктов в рамках подпрограммы  "Газификация населённых пунктов муниципального образования Дубенский район" муниципальной программы "Обеспечение доступным качественным жильём и услугами ЖКХ населения" </t>
  </si>
  <si>
    <t>Молодёжная политика и оздоровление детей</t>
  </si>
  <si>
    <t>Обеспечение жильём отдельных категорий граждан, установленных Федеральными законами от 12.01.1995 № 5-ФЗ "О ветеранах" и от 24.11.1995  № 181-ФЗ "О социальной защите инвалидов в Российской Федерации",  в рамках подпрограммы "Развитие мер социальной поддержки отдельных категорий граждан" муниципальной программы "Социальная поддержка и социальное обслуживание населения Дубенского района"</t>
  </si>
  <si>
    <t>Субсидии на развитие коммунальной инфраструктуры на 2015 г. (народный бюджет)</t>
  </si>
  <si>
    <t xml:space="preserve">Подпрограмма "Обеспечение доступным качественным жильём и услугами ЖКХ населения"  муниципальной программы "Обеспечение доступным качественным жильём и услугами ЖКХ населения" </t>
  </si>
  <si>
    <t>Реализация мероприятий по проведению экспертизы  строительной конструкции жилого дома для признания ветхим жилья муниципальной программы "Обеспечение доступным качественным жильём и услугами ЖКХ населения"</t>
  </si>
  <si>
    <t xml:space="preserve">Подпрограмма "Газификация населённых пунктов муниципального образования Дубенский район" муниципальной программы "Обеспечение доступным качественным жильем и услугами ЖКХ населения" </t>
  </si>
  <si>
    <t>Подпрограмма "Организация духовно-нравственного воспитания детей и молодёжи образовательных учреждений"  в рамках муниципальной программы "Развитие образования на территории муниципального образования Дубенский район"</t>
  </si>
  <si>
    <t>Обеспечение жильём отдельных категорий граждан, установленных Федеральным законом от 12.01.1995  № 5-ФЗ "О ветеранах", в соответствии с Указом Президента Российской Федерации от 7.05.2008 № 714 "Об обеспечении жильём ветеранов Великой Отечественной войны 1941-1945 годов" в рамках подпрограммы "Развитие мер социальной поддержки отдельных категорий граждан" муниципальной программы "Социальная поддержка и социальное обслуживание населения Дубенского района"</t>
  </si>
  <si>
    <t>8291</t>
  </si>
  <si>
    <t>Субсидии на реализацию ГП Тульской области "Развитие образования и архивного дела Тульской области" в рамках подпрограммы "Организация отдыха, оздоровления и занятости детей"  в рамках муниципальной программы"Развитие образования на территории муниципального образования Дубенский район"</t>
  </si>
  <si>
    <t>8020</t>
  </si>
  <si>
    <t>8021</t>
  </si>
  <si>
    <t>Иные межбюджетные трансферты на реализацию ГП Тульской области "Содействие занятости населения Тульской области" в рамках подпрограммы "Организация отдыха, оздоровления и занятости детей"  в рамках муниципальной программы"Развитие образования на территории муниципального образования Дубенский район"</t>
  </si>
  <si>
    <t>2037</t>
  </si>
  <si>
    <t>Софинансирование  на создание кинозалов 3Д в рамках муниципальной программы "Развитие культуры на территории  муниципального образования Дубенский район"</t>
  </si>
  <si>
    <t>8012</t>
  </si>
  <si>
    <t>Софинансирование на создание кинозалов 3Д муниципальной программы "Развитие культуры на территории  муниципального образования Дубенский район"</t>
  </si>
  <si>
    <t>Субсидии на создание кинозалов 3Д муниципальной программы "Развитие культуры на территории  муниципального образования Дубенский район"</t>
  </si>
  <si>
    <t>2027</t>
  </si>
  <si>
    <t>Ежемесячная доплата к трудовой пенсии лицам, замещавшим муниципальные должности в муниципальном образовании Дубенский район,  в рамках подпрограммы "Развитие мер социальной поддержки отдельных категорий граждан" муниципальной программы "Социальная поддержка и социальное обслуживание населения Дубенского района"</t>
  </si>
  <si>
    <t>Муниципальная программа "Повышение безопасности дорожного движения муниципального образования Дубенский район"</t>
  </si>
  <si>
    <t>Реализация мероприятий муниципальной программы "Повышение безопасности дорожного движения муниципального образования Дубенский район"</t>
  </si>
  <si>
    <t>7005</t>
  </si>
  <si>
    <t xml:space="preserve">Субсидия на реализацию государственной программы Тульской области "Развитие образования и архивного дела  Тульской области"  в рамках  муниципальной программы  "Развитие образования на территории муниципального образования Дубенский район" , подпрограммы  "Развитие общего образования"  </t>
  </si>
  <si>
    <t>8058</t>
  </si>
  <si>
    <t xml:space="preserve">Софинансирование  на реализацию государственной программы Тульской области "Развитие образования и архивного дела  Тульской области"  в рамках  муниципальной программы  "Развитие образования на территории муниципального образования Дубенский район" , подпрограммы  "Развитие общего образования"  </t>
  </si>
  <si>
    <t>Иные межбюджетные трансферты на комплектование книжных фондов в рамках подпрограммы "Сохранение и развитие библиотечного дела" муниципальной программы "Развитие культуры на территории  муниципального образования Дубенский район"</t>
  </si>
  <si>
    <t>5144</t>
  </si>
  <si>
    <t>2039</t>
  </si>
  <si>
    <t>Расходы на содержание общего имущества многоквартирного дома по помещениям, находящимся в муниципальной собственности муниципального образования</t>
  </si>
  <si>
    <t>8013</t>
  </si>
  <si>
    <t>Субсидии на ремонт памятников муниципальной программы "Развитие культуры на территории  муниципального образования Дубенский район"</t>
  </si>
  <si>
    <t>8</t>
  </si>
  <si>
    <t>Расходы на обеспечение деятельности (оказание услуг) муниципальных учреждений в рамках подпрограммы "Сохранение и развитие библиотечного дела  автономными учреждениями" муниципальной программы "Развитие культуры на территории  муниципального образования Дубенский район"</t>
  </si>
  <si>
    <t>Субвенции на реализацию Закона Тульской области "О наделении органов местного самоуправления государственными полномочиями по предоставлению мер социальной поддержки работникам муниципальных библиотек, муниципальных музеев и их филиалов" в рамках подпрограммы "Сохранение и развитие библиотечного дела  автономными учреждениями" муниципальной программы "Развитие культуры на территории  муниципального образования Дубенский район"</t>
  </si>
  <si>
    <t>Подпрограмма "Поддержка и развитие автономных  культурно-досуговых учреждений " муниципальной программы "Развитие культуры на территории  муниципального образования Дубенский район"</t>
  </si>
  <si>
    <t>Расходы на обеспечение деятельности (оказание услуг) муниципальных учреждений в рамках подпрограммы "Поддержка и развитие автономных культурно-досуговых учреждений" муниципальной программы "Развитие культуры на территории  муниципального образования Дубенский район"</t>
  </si>
  <si>
    <t>Субсидия на реализацию ГП "Развитие культуры и туризма Т.О. в тамках подпрограммы "Поддержка и развитие автономных  культурно-досуговых учреждений " муниципальной программы "Развитие культуры на территории  муниципального образования Дубенский район"</t>
  </si>
  <si>
    <t>Субсидия на реализацию ГП "Развитие культуры и туризма Т.О. в рамках подпрограммы "Поддержка и развитие  культурно-досуговых учреждений " муниципальной программы "Развитие культуры на территории  муниципального образования Дубенский район"</t>
  </si>
  <si>
    <t>Подпрограмма "Сохранение и развитие музеев и их филиалов муниципального образования Дубенский район  автономными учреждениями" муниципальной программы "Развитие культуры на территории  муниципального образования Дубенский район"</t>
  </si>
  <si>
    <t>Расходы на обеспечение деятельности (оказание услуг) муниципальных учреждений в рамках подпрограммы "Сохранение и развитие музеев и их филиалов муниципального образования Дубенский район автономными учреждениями"  муниципальной программы  "Развитие культуры на территории  муниципального образования Дубенский район"</t>
  </si>
  <si>
    <t>Субвенции на реализацию Закона Тульской области "О наделении органов местного самоуправления государственными полномочиями по предоставлению мер социальной поддержки работникам муниципальных библиотек, муниципальных музеев и их филиалов" в рамках подпрограммы "Сохранение и развитие музеев и их филиалов муниципального образования Дубенский район  автономными  учреждениями" муниципальной программы "Развитие культуры на территории  муниципального образования Дубенский район"</t>
  </si>
  <si>
    <t>Подпрограмма "Сохранение и развитие библиотечного дела  автономными учреждениями" муниципальной программы "Развитие культуры на территории  муниципального образования Дубенский район"</t>
  </si>
  <si>
    <t>5118</t>
  </si>
  <si>
    <t>8072</t>
  </si>
  <si>
    <t>собственные по программам</t>
  </si>
  <si>
    <t>собственные непрограммные</t>
  </si>
  <si>
    <t>всего собственные, в т.ч.</t>
  </si>
  <si>
    <t>ИТОГО РАСХОДОВ</t>
  </si>
  <si>
    <t>Расходы на выплаты по оплате труда работников централизованной бухгалтерии в рамках муниципальной программы "Управление муниципальными финансами муниципального образования Дубенский район"</t>
  </si>
  <si>
    <t>Мероприятие "Обеспечение деятельности централизованной бухгалтерии" муниципальной программы "Управление муниципальными финансами муниципального образования Дубенский район"</t>
  </si>
  <si>
    <t>Подпрограмма "Финансовая и информационная поддержка малого и среднего предпринимательства"</t>
  </si>
  <si>
    <t>5064</t>
  </si>
  <si>
    <t>8044</t>
  </si>
  <si>
    <t>Всего безвозмездные</t>
  </si>
  <si>
    <t xml:space="preserve">программные </t>
  </si>
  <si>
    <t>Расходы на внесение взносов на капитальный ремонт общего имущества многоквартирного дома по помещениям, находящимся в муниципальной собственности муниципального образования Дубенский район</t>
  </si>
  <si>
    <t>План 2015 год</t>
  </si>
  <si>
    <t>Исполнено на 01.01.2016 года</t>
  </si>
  <si>
    <t>Расходы на проведение аварийно-восстановительных ремонтных работ на объектах ЖКХ</t>
  </si>
  <si>
    <t>2038</t>
  </si>
  <si>
    <t>% исполнения к плану года</t>
  </si>
  <si>
    <t>Начальник финансового управления</t>
  </si>
  <si>
    <t>АМО Дубенский район</t>
  </si>
  <si>
    <t>С.Н. Попкова</t>
  </si>
  <si>
    <t>Приложение 2                                                                                          к решению Собрания представителей                                             МО Дубенский район                                                                                          от _________.2015г. №_______</t>
  </si>
  <si>
    <t>Исполнение расходов бюджета муниципального образования Дубенский район по разделам, подразделам, целевым статьям (муниципальным программам и непрограммным направлениям деятельности, группам видов расходов  бюджетов Российской Федерации за 2015 год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</si>
</sst>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%"/>
  </numFmts>
  <fonts count="14">
    <font>
      <sz val="10"/>
      <name val="Arial"/>
      <family val="3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.5"/>
      <name val="Arial"/>
      <family val="2"/>
      <charset val="204"/>
    </font>
    <font>
      <sz val="8.5"/>
      <name val="Arial"/>
      <family val="2"/>
      <charset val="204"/>
    </font>
    <font>
      <sz val="11"/>
      <name val="Arial"/>
      <family val="3"/>
      <charset val="204"/>
    </font>
    <font>
      <b/>
      <sz val="11"/>
      <name val="Arial"/>
      <family val="3"/>
      <charset val="204"/>
    </font>
    <font>
      <b/>
      <sz val="9"/>
      <name val="Arial"/>
      <family val="3"/>
      <charset val="204"/>
    </font>
    <font>
      <sz val="9"/>
      <name val="Arial"/>
      <family val="3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2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0" borderId="0" xfId="0" applyFont="1"/>
    <xf numFmtId="0" fontId="2" fillId="0" borderId="0" xfId="0" applyFont="1"/>
    <xf numFmtId="0" fontId="3" fillId="2" borderId="0" xfId="0" applyFont="1" applyFill="1"/>
    <xf numFmtId="1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/>
    <xf numFmtId="49" fontId="1" fillId="2" borderId="0" xfId="0" applyNumberFormat="1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164" fontId="3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2" borderId="1" xfId="0" applyFont="1" applyFill="1" applyBorder="1"/>
    <xf numFmtId="49" fontId="2" fillId="2" borderId="0" xfId="0" applyNumberFormat="1" applyFont="1" applyFill="1" applyBorder="1" applyAlignment="1">
      <alignment horizontal="right" vertical="center" wrapText="1"/>
    </xf>
    <xf numFmtId="0" fontId="6" fillId="0" borderId="0" xfId="0" applyFont="1"/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vertical="center" wrapText="1"/>
    </xf>
    <xf numFmtId="1" fontId="5" fillId="2" borderId="0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/>
    <xf numFmtId="0" fontId="6" fillId="2" borderId="1" xfId="0" applyFont="1" applyFill="1" applyBorder="1"/>
    <xf numFmtId="0" fontId="8" fillId="0" borderId="0" xfId="0" applyFont="1"/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90" wrapText="1"/>
    </xf>
    <xf numFmtId="166" fontId="9" fillId="0" borderId="5" xfId="0" applyNumberFormat="1" applyFont="1" applyBorder="1" applyAlignment="1">
      <alignment horizontal="center" vertical="center"/>
    </xf>
    <xf numFmtId="0" fontId="6" fillId="0" borderId="0" xfId="0" applyFont="1" applyBorder="1"/>
    <xf numFmtId="0" fontId="3" fillId="0" borderId="0" xfId="0" applyFont="1" applyBorder="1"/>
    <xf numFmtId="166" fontId="12" fillId="0" borderId="0" xfId="0" applyNumberFormat="1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1" fontId="2" fillId="0" borderId="0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3" fillId="2" borderId="0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66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38100</xdr:rowOff>
    </xdr:from>
    <xdr:to>
      <xdr:col>7</xdr:col>
      <xdr:colOff>76200</xdr:colOff>
      <xdr:row>2</xdr:row>
      <xdr:rowOff>238125</xdr:rowOff>
    </xdr:to>
    <xdr:sp macro="" textlink="">
      <xdr:nvSpPr>
        <xdr:cNvPr id="1856" name="Text Box 2"/>
        <xdr:cNvSpPr txBox="1">
          <a:spLocks noChangeArrowheads="1"/>
        </xdr:cNvSpPr>
      </xdr:nvSpPr>
      <xdr:spPr bwMode="auto">
        <a:xfrm>
          <a:off x="7391400" y="1933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</xdr:row>
      <xdr:rowOff>38100</xdr:rowOff>
    </xdr:from>
    <xdr:to>
      <xdr:col>8</xdr:col>
      <xdr:colOff>76200</xdr:colOff>
      <xdr:row>2</xdr:row>
      <xdr:rowOff>238125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155656" y="224075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</xdr:row>
      <xdr:rowOff>38100</xdr:rowOff>
    </xdr:from>
    <xdr:to>
      <xdr:col>8</xdr:col>
      <xdr:colOff>76200</xdr:colOff>
      <xdr:row>2</xdr:row>
      <xdr:rowOff>238125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155656" y="224075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36"/>
  <sheetViews>
    <sheetView tabSelected="1" view="pageBreakPreview" topLeftCell="A2" zoomScale="93" zoomScaleNormal="100" zoomScaleSheetLayoutView="93" workbookViewId="0">
      <selection activeCell="A3" sqref="A3:J3"/>
    </sheetView>
  </sheetViews>
  <sheetFormatPr defaultColWidth="10.28515625" defaultRowHeight="14.25"/>
  <cols>
    <col min="1" max="1" width="61.5703125" style="26" customWidth="1"/>
    <col min="2" max="2" width="4.7109375" style="6" customWidth="1"/>
    <col min="3" max="3" width="5.140625" style="6" customWidth="1"/>
    <col min="4" max="4" width="5.42578125" style="6" customWidth="1"/>
    <col min="5" max="5" width="4.28515625" style="6" customWidth="1"/>
    <col min="6" max="6" width="7.140625" style="6" customWidth="1"/>
    <col min="7" max="7" width="5.42578125" style="6" customWidth="1"/>
    <col min="8" max="8" width="10.7109375" style="44" customWidth="1"/>
    <col min="9" max="9" width="11" style="44" customWidth="1"/>
    <col min="10" max="10" width="10.28515625" style="52" customWidth="1"/>
    <col min="11" max="16384" width="10.28515625" style="6"/>
  </cols>
  <sheetData>
    <row r="1" spans="1:10" ht="73.5" hidden="1" customHeight="1">
      <c r="J1" s="62"/>
    </row>
    <row r="2" spans="1:10" ht="76.5" customHeight="1">
      <c r="A2" s="63"/>
      <c r="B2" s="64"/>
      <c r="C2" s="70" t="s">
        <v>377</v>
      </c>
      <c r="D2" s="70"/>
      <c r="E2" s="70"/>
      <c r="F2" s="70"/>
      <c r="G2" s="70"/>
      <c r="H2" s="70"/>
      <c r="I2" s="70"/>
      <c r="J2" s="70"/>
    </row>
    <row r="3" spans="1:10" ht="60.75" customHeight="1">
      <c r="A3" s="71" t="s">
        <v>378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14.45" customHeight="1">
      <c r="J4" s="65" t="s">
        <v>182</v>
      </c>
    </row>
    <row r="5" spans="1:10" s="38" customFormat="1" ht="27.75" customHeight="1">
      <c r="A5" s="68" t="s">
        <v>13</v>
      </c>
      <c r="B5" s="68" t="s">
        <v>42</v>
      </c>
      <c r="C5" s="68"/>
      <c r="D5" s="68"/>
      <c r="E5" s="68"/>
      <c r="F5" s="68"/>
      <c r="G5" s="68"/>
      <c r="H5" s="67" t="s">
        <v>369</v>
      </c>
      <c r="I5" s="69" t="s">
        <v>370</v>
      </c>
      <c r="J5" s="72" t="s">
        <v>373</v>
      </c>
    </row>
    <row r="6" spans="1:10" s="38" customFormat="1" ht="68.45" customHeight="1">
      <c r="A6" s="68"/>
      <c r="B6" s="61" t="s">
        <v>7</v>
      </c>
      <c r="C6" s="61" t="s">
        <v>165</v>
      </c>
      <c r="D6" s="73" t="s">
        <v>14</v>
      </c>
      <c r="E6" s="74"/>
      <c r="F6" s="75"/>
      <c r="G6" s="61" t="s">
        <v>15</v>
      </c>
      <c r="H6" s="67"/>
      <c r="I6" s="69"/>
      <c r="J6" s="72"/>
    </row>
    <row r="7" spans="1:10" ht="15">
      <c r="A7" s="27" t="s">
        <v>19</v>
      </c>
      <c r="B7" s="1" t="s">
        <v>20</v>
      </c>
      <c r="C7" s="1" t="s">
        <v>16</v>
      </c>
      <c r="D7" s="1"/>
      <c r="E7" s="1"/>
      <c r="F7" s="1"/>
      <c r="G7" s="1" t="s">
        <v>18</v>
      </c>
      <c r="H7" s="39">
        <f>H8+H22+H25+H42+H47</f>
        <v>28318.799999999999</v>
      </c>
      <c r="I7" s="40">
        <f>I8+I22+I25+I42+I47</f>
        <v>26375.899999999998</v>
      </c>
      <c r="J7" s="53">
        <f>I7/H7</f>
        <v>0.93139186688701492</v>
      </c>
    </row>
    <row r="8" spans="1:10" s="7" customFormat="1" ht="51" customHeight="1">
      <c r="A8" s="27" t="s">
        <v>4</v>
      </c>
      <c r="B8" s="1" t="s">
        <v>20</v>
      </c>
      <c r="C8" s="1" t="s">
        <v>23</v>
      </c>
      <c r="D8" s="1"/>
      <c r="E8" s="1"/>
      <c r="F8" s="1"/>
      <c r="G8" s="1" t="s">
        <v>18</v>
      </c>
      <c r="H8" s="39">
        <f>H9+H20</f>
        <v>19483.099999999999</v>
      </c>
      <c r="I8" s="40">
        <f>I9+I20</f>
        <v>18214.199999999997</v>
      </c>
      <c r="J8" s="54">
        <f t="shared" ref="J8:J22" si="0">I8/H8</f>
        <v>0.93487176065410527</v>
      </c>
    </row>
    <row r="9" spans="1:10" ht="30.75" customHeight="1">
      <c r="A9" s="28" t="s">
        <v>5</v>
      </c>
      <c r="B9" s="2" t="s">
        <v>20</v>
      </c>
      <c r="C9" s="2" t="s">
        <v>23</v>
      </c>
      <c r="D9" s="2" t="s">
        <v>68</v>
      </c>
      <c r="E9" s="2" t="s">
        <v>69</v>
      </c>
      <c r="F9" s="2" t="s">
        <v>64</v>
      </c>
      <c r="G9" s="2"/>
      <c r="H9" s="41">
        <f>H10+H13</f>
        <v>18769.599999999999</v>
      </c>
      <c r="I9" s="42">
        <f>I10+I13</f>
        <v>17549.799999999996</v>
      </c>
      <c r="J9" s="54">
        <f t="shared" si="0"/>
        <v>0.93501193419145834</v>
      </c>
    </row>
    <row r="10" spans="1:10" ht="35.25" customHeight="1">
      <c r="A10" s="28" t="s">
        <v>67</v>
      </c>
      <c r="B10" s="2" t="s">
        <v>20</v>
      </c>
      <c r="C10" s="2" t="s">
        <v>23</v>
      </c>
      <c r="D10" s="2" t="s">
        <v>68</v>
      </c>
      <c r="E10" s="2" t="s">
        <v>69</v>
      </c>
      <c r="F10" s="2" t="s">
        <v>64</v>
      </c>
      <c r="G10" s="2"/>
      <c r="H10" s="41">
        <f>H11</f>
        <v>1177</v>
      </c>
      <c r="I10" s="42">
        <f>I11</f>
        <v>1150.0999999999999</v>
      </c>
      <c r="J10" s="54">
        <f t="shared" si="0"/>
        <v>0.97714528462192007</v>
      </c>
    </row>
    <row r="11" spans="1:10" ht="68.25" customHeight="1">
      <c r="A11" s="28" t="s">
        <v>70</v>
      </c>
      <c r="B11" s="2" t="s">
        <v>20</v>
      </c>
      <c r="C11" s="2" t="s">
        <v>23</v>
      </c>
      <c r="D11" s="2" t="s">
        <v>68</v>
      </c>
      <c r="E11" s="2" t="s">
        <v>69</v>
      </c>
      <c r="F11" s="2" t="s">
        <v>62</v>
      </c>
      <c r="G11" s="2"/>
      <c r="H11" s="41">
        <f>H12</f>
        <v>1177</v>
      </c>
      <c r="I11" s="42">
        <f>I12</f>
        <v>1150.0999999999999</v>
      </c>
      <c r="J11" s="54">
        <f>I11/H11</f>
        <v>0.97714528462192007</v>
      </c>
    </row>
    <row r="12" spans="1:10" ht="64.5" customHeight="1">
      <c r="A12" s="28" t="s">
        <v>307</v>
      </c>
      <c r="B12" s="2" t="s">
        <v>20</v>
      </c>
      <c r="C12" s="2" t="s">
        <v>23</v>
      </c>
      <c r="D12" s="2" t="s">
        <v>68</v>
      </c>
      <c r="E12" s="2" t="s">
        <v>69</v>
      </c>
      <c r="F12" s="2" t="s">
        <v>62</v>
      </c>
      <c r="G12" s="2" t="s">
        <v>103</v>
      </c>
      <c r="H12" s="41">
        <v>1177</v>
      </c>
      <c r="I12" s="42">
        <v>1150.0999999999999</v>
      </c>
      <c r="J12" s="54">
        <f t="shared" si="0"/>
        <v>0.97714528462192007</v>
      </c>
    </row>
    <row r="13" spans="1:10" ht="30.75" customHeight="1">
      <c r="A13" s="28" t="s">
        <v>71</v>
      </c>
      <c r="B13" s="2" t="s">
        <v>20</v>
      </c>
      <c r="C13" s="2" t="s">
        <v>23</v>
      </c>
      <c r="D13" s="2" t="s">
        <v>68</v>
      </c>
      <c r="E13" s="2" t="s">
        <v>72</v>
      </c>
      <c r="F13" s="2" t="s">
        <v>64</v>
      </c>
      <c r="G13" s="2"/>
      <c r="H13" s="41">
        <f>H14+H16</f>
        <v>17592.599999999999</v>
      </c>
      <c r="I13" s="42">
        <f>I14+I16</f>
        <v>16399.699999999997</v>
      </c>
      <c r="J13" s="54">
        <f>I13/H13</f>
        <v>0.93219308118186051</v>
      </c>
    </row>
    <row r="14" spans="1:10" ht="73.5" customHeight="1">
      <c r="A14" s="28" t="s">
        <v>73</v>
      </c>
      <c r="B14" s="2" t="s">
        <v>58</v>
      </c>
      <c r="C14" s="2" t="s">
        <v>23</v>
      </c>
      <c r="D14" s="2" t="s">
        <v>68</v>
      </c>
      <c r="E14" s="2" t="s">
        <v>72</v>
      </c>
      <c r="F14" s="2" t="s">
        <v>62</v>
      </c>
      <c r="G14" s="2"/>
      <c r="H14" s="41">
        <f>H15</f>
        <v>13456.9</v>
      </c>
      <c r="I14" s="42">
        <f>I15</f>
        <v>12955.8</v>
      </c>
      <c r="J14" s="54">
        <f>I14/H14</f>
        <v>0.96276259762649641</v>
      </c>
    </row>
    <row r="15" spans="1:10" ht="60" customHeight="1">
      <c r="A15" s="28" t="s">
        <v>2</v>
      </c>
      <c r="B15" s="2" t="s">
        <v>20</v>
      </c>
      <c r="C15" s="2" t="s">
        <v>23</v>
      </c>
      <c r="D15" s="2" t="s">
        <v>68</v>
      </c>
      <c r="E15" s="2" t="s">
        <v>72</v>
      </c>
      <c r="F15" s="2" t="s">
        <v>62</v>
      </c>
      <c r="G15" s="2" t="s">
        <v>103</v>
      </c>
      <c r="H15" s="41">
        <v>13456.9</v>
      </c>
      <c r="I15" s="42">
        <v>12955.8</v>
      </c>
      <c r="J15" s="54">
        <f t="shared" si="0"/>
        <v>0.96276259762649641</v>
      </c>
    </row>
    <row r="16" spans="1:10" ht="70.5" customHeight="1">
      <c r="A16" s="28" t="s">
        <v>176</v>
      </c>
      <c r="B16" s="2" t="s">
        <v>20</v>
      </c>
      <c r="C16" s="2" t="s">
        <v>23</v>
      </c>
      <c r="D16" s="2" t="s">
        <v>68</v>
      </c>
      <c r="E16" s="2" t="s">
        <v>72</v>
      </c>
      <c r="F16" s="2" t="s">
        <v>66</v>
      </c>
      <c r="G16" s="2"/>
      <c r="H16" s="41">
        <f>H17+H18</f>
        <v>4135.7</v>
      </c>
      <c r="I16" s="42">
        <f>I17+I18</f>
        <v>3443.8999999999996</v>
      </c>
      <c r="J16" s="53">
        <f t="shared" si="0"/>
        <v>0.83272481079381966</v>
      </c>
    </row>
    <row r="17" spans="1:10" ht="27" customHeight="1">
      <c r="A17" s="28" t="s">
        <v>107</v>
      </c>
      <c r="B17" s="2" t="s">
        <v>20</v>
      </c>
      <c r="C17" s="2" t="s">
        <v>23</v>
      </c>
      <c r="D17" s="2" t="s">
        <v>68</v>
      </c>
      <c r="E17" s="2" t="s">
        <v>72</v>
      </c>
      <c r="F17" s="2" t="s">
        <v>66</v>
      </c>
      <c r="G17" s="2" t="s">
        <v>100</v>
      </c>
      <c r="H17" s="41">
        <v>3925.7</v>
      </c>
      <c r="I17" s="42">
        <v>3333.7</v>
      </c>
      <c r="J17" s="54">
        <f t="shared" si="0"/>
        <v>0.84919886899151742</v>
      </c>
    </row>
    <row r="18" spans="1:10" ht="21" customHeight="1">
      <c r="A18" s="28" t="s">
        <v>82</v>
      </c>
      <c r="B18" s="2" t="s">
        <v>20</v>
      </c>
      <c r="C18" s="2" t="s">
        <v>23</v>
      </c>
      <c r="D18" s="2" t="s">
        <v>68</v>
      </c>
      <c r="E18" s="2" t="s">
        <v>72</v>
      </c>
      <c r="F18" s="2" t="s">
        <v>66</v>
      </c>
      <c r="G18" s="2" t="s">
        <v>83</v>
      </c>
      <c r="H18" s="41">
        <v>210</v>
      </c>
      <c r="I18" s="42">
        <v>110.2</v>
      </c>
      <c r="J18" s="53">
        <f t="shared" si="0"/>
        <v>0.52476190476190476</v>
      </c>
    </row>
    <row r="19" spans="1:10" ht="30.75" customHeight="1">
      <c r="A19" s="28" t="s">
        <v>186</v>
      </c>
      <c r="B19" s="2" t="s">
        <v>20</v>
      </c>
      <c r="C19" s="2" t="s">
        <v>23</v>
      </c>
      <c r="D19" s="2" t="s">
        <v>121</v>
      </c>
      <c r="E19" s="2" t="s">
        <v>63</v>
      </c>
      <c r="F19" s="2" t="s">
        <v>64</v>
      </c>
      <c r="G19" s="2"/>
      <c r="H19" s="41">
        <f>H20</f>
        <v>713.5</v>
      </c>
      <c r="I19" s="42">
        <f>I20</f>
        <v>664.4</v>
      </c>
      <c r="J19" s="54">
        <f t="shared" si="0"/>
        <v>0.93118430273300623</v>
      </c>
    </row>
    <row r="20" spans="1:10" ht="57" customHeight="1">
      <c r="A20" s="28" t="s">
        <v>187</v>
      </c>
      <c r="B20" s="2" t="s">
        <v>20</v>
      </c>
      <c r="C20" s="2" t="s">
        <v>23</v>
      </c>
      <c r="D20" s="2" t="s">
        <v>121</v>
      </c>
      <c r="E20" s="2" t="s">
        <v>69</v>
      </c>
      <c r="F20" s="2" t="s">
        <v>122</v>
      </c>
      <c r="G20" s="2"/>
      <c r="H20" s="41">
        <f>H21</f>
        <v>713.5</v>
      </c>
      <c r="I20" s="42">
        <f>I21</f>
        <v>664.4</v>
      </c>
      <c r="J20" s="54">
        <f t="shared" si="0"/>
        <v>0.93118430273300623</v>
      </c>
    </row>
    <row r="21" spans="1:10" ht="34.5" customHeight="1">
      <c r="A21" s="28" t="s">
        <v>107</v>
      </c>
      <c r="B21" s="2" t="s">
        <v>20</v>
      </c>
      <c r="C21" s="2" t="s">
        <v>23</v>
      </c>
      <c r="D21" s="2" t="s">
        <v>121</v>
      </c>
      <c r="E21" s="2" t="s">
        <v>69</v>
      </c>
      <c r="F21" s="2" t="s">
        <v>122</v>
      </c>
      <c r="G21" s="2" t="s">
        <v>100</v>
      </c>
      <c r="H21" s="41">
        <v>713.5</v>
      </c>
      <c r="I21" s="42">
        <v>664.4</v>
      </c>
      <c r="J21" s="54">
        <f t="shared" si="0"/>
        <v>0.93118430273300623</v>
      </c>
    </row>
    <row r="22" spans="1:10" ht="24" customHeight="1">
      <c r="A22" s="29" t="s">
        <v>177</v>
      </c>
      <c r="B22" s="1" t="s">
        <v>20</v>
      </c>
      <c r="C22" s="1" t="s">
        <v>24</v>
      </c>
      <c r="D22" s="1"/>
      <c r="E22" s="1"/>
      <c r="F22" s="1"/>
      <c r="G22" s="1"/>
      <c r="H22" s="39">
        <f>H23</f>
        <v>4.7</v>
      </c>
      <c r="I22" s="40">
        <f>I23</f>
        <v>0</v>
      </c>
      <c r="J22" s="53">
        <f t="shared" si="0"/>
        <v>0</v>
      </c>
    </row>
    <row r="23" spans="1:10" s="8" customFormat="1" ht="45" customHeight="1">
      <c r="A23" s="28" t="s">
        <v>183</v>
      </c>
      <c r="B23" s="2" t="s">
        <v>20</v>
      </c>
      <c r="C23" s="2" t="s">
        <v>24</v>
      </c>
      <c r="D23" s="2" t="s">
        <v>52</v>
      </c>
      <c r="E23" s="2" t="s">
        <v>69</v>
      </c>
      <c r="F23" s="2" t="s">
        <v>178</v>
      </c>
      <c r="G23" s="2"/>
      <c r="H23" s="41">
        <f>H24</f>
        <v>4.7</v>
      </c>
      <c r="I23" s="42">
        <f>I24</f>
        <v>0</v>
      </c>
      <c r="J23" s="54">
        <v>0</v>
      </c>
    </row>
    <row r="24" spans="1:10" s="8" customFormat="1" ht="26.25" customHeight="1">
      <c r="A24" s="28" t="s">
        <v>107</v>
      </c>
      <c r="B24" s="2" t="s">
        <v>20</v>
      </c>
      <c r="C24" s="2" t="s">
        <v>24</v>
      </c>
      <c r="D24" s="2" t="s">
        <v>52</v>
      </c>
      <c r="E24" s="2" t="s">
        <v>69</v>
      </c>
      <c r="F24" s="2" t="s">
        <v>178</v>
      </c>
      <c r="G24" s="2" t="s">
        <v>100</v>
      </c>
      <c r="H24" s="41">
        <v>4.7</v>
      </c>
      <c r="I24" s="42">
        <v>0</v>
      </c>
      <c r="J24" s="54">
        <f>I24/H24</f>
        <v>0</v>
      </c>
    </row>
    <row r="25" spans="1:10" s="5" customFormat="1" ht="53.25" customHeight="1">
      <c r="A25" s="27" t="s">
        <v>6</v>
      </c>
      <c r="B25" s="1" t="s">
        <v>20</v>
      </c>
      <c r="C25" s="1" t="s">
        <v>25</v>
      </c>
      <c r="D25" s="1"/>
      <c r="E25" s="1"/>
      <c r="F25" s="1"/>
      <c r="G25" s="1" t="s">
        <v>18</v>
      </c>
      <c r="H25" s="39">
        <f>H26+H37</f>
        <v>4550.2</v>
      </c>
      <c r="I25" s="40">
        <f>I26+I37</f>
        <v>4507.3</v>
      </c>
      <c r="J25" s="54">
        <f>I25/H25</f>
        <v>0.99057184299591239</v>
      </c>
    </row>
    <row r="26" spans="1:10" s="8" customFormat="1" ht="18" customHeight="1">
      <c r="A26" s="28" t="s">
        <v>78</v>
      </c>
      <c r="B26" s="2" t="s">
        <v>20</v>
      </c>
      <c r="C26" s="2" t="s">
        <v>25</v>
      </c>
      <c r="D26" s="2"/>
      <c r="E26" s="2"/>
      <c r="F26" s="2"/>
      <c r="G26" s="2"/>
      <c r="H26" s="41">
        <f>H27+H34</f>
        <v>3864.1</v>
      </c>
      <c r="I26" s="42">
        <f>I27+I34</f>
        <v>3821.3</v>
      </c>
      <c r="J26" s="53">
        <f t="shared" ref="J26:J58" si="1">I26/H26</f>
        <v>0.98892368209932457</v>
      </c>
    </row>
    <row r="27" spans="1:10" s="8" customFormat="1" ht="33.75" customHeight="1">
      <c r="A27" s="28" t="s">
        <v>74</v>
      </c>
      <c r="B27" s="2" t="s">
        <v>20</v>
      </c>
      <c r="C27" s="2" t="s">
        <v>25</v>
      </c>
      <c r="D27" s="2" t="s">
        <v>123</v>
      </c>
      <c r="E27" s="2" t="s">
        <v>63</v>
      </c>
      <c r="F27" s="2" t="s">
        <v>64</v>
      </c>
      <c r="G27" s="2"/>
      <c r="H27" s="41">
        <f>H28</f>
        <v>3445.4</v>
      </c>
      <c r="I27" s="42">
        <f>I28</f>
        <v>3424</v>
      </c>
      <c r="J27" s="54">
        <f>I27/H27</f>
        <v>0.99378881987577639</v>
      </c>
    </row>
    <row r="28" spans="1:10" s="8" customFormat="1" ht="58.5" customHeight="1">
      <c r="A28" s="28" t="s">
        <v>166</v>
      </c>
      <c r="B28" s="2" t="s">
        <v>20</v>
      </c>
      <c r="C28" s="2" t="s">
        <v>25</v>
      </c>
      <c r="D28" s="2" t="s">
        <v>123</v>
      </c>
      <c r="E28" s="2" t="s">
        <v>124</v>
      </c>
      <c r="F28" s="2" t="s">
        <v>64</v>
      </c>
      <c r="G28" s="2"/>
      <c r="H28" s="41">
        <f>H29+H31</f>
        <v>3445.4</v>
      </c>
      <c r="I28" s="42">
        <f>I29+I31</f>
        <v>3424</v>
      </c>
      <c r="J28" s="54">
        <f t="shared" si="1"/>
        <v>0.99378881987577639</v>
      </c>
    </row>
    <row r="29" spans="1:10" s="8" customFormat="1" ht="75" customHeight="1">
      <c r="A29" s="28" t="s">
        <v>75</v>
      </c>
      <c r="B29" s="2" t="s">
        <v>20</v>
      </c>
      <c r="C29" s="2" t="s">
        <v>25</v>
      </c>
      <c r="D29" s="2" t="s">
        <v>123</v>
      </c>
      <c r="E29" s="2" t="s">
        <v>124</v>
      </c>
      <c r="F29" s="2" t="s">
        <v>62</v>
      </c>
      <c r="G29" s="2"/>
      <c r="H29" s="41">
        <f>H30</f>
        <v>3070</v>
      </c>
      <c r="I29" s="42">
        <f>I30</f>
        <v>3062.8</v>
      </c>
      <c r="J29" s="54">
        <f>I29/H29</f>
        <v>0.99765472312703585</v>
      </c>
    </row>
    <row r="30" spans="1:10" s="8" customFormat="1" ht="60" customHeight="1">
      <c r="A30" s="28" t="s">
        <v>2</v>
      </c>
      <c r="B30" s="2" t="s">
        <v>20</v>
      </c>
      <c r="C30" s="2" t="s">
        <v>25</v>
      </c>
      <c r="D30" s="2" t="s">
        <v>123</v>
      </c>
      <c r="E30" s="2" t="s">
        <v>124</v>
      </c>
      <c r="F30" s="2" t="s">
        <v>62</v>
      </c>
      <c r="G30" s="2" t="s">
        <v>103</v>
      </c>
      <c r="H30" s="41">
        <v>3070</v>
      </c>
      <c r="I30" s="42">
        <v>3062.8</v>
      </c>
      <c r="J30" s="54">
        <f>I30/H30</f>
        <v>0.99765472312703585</v>
      </c>
    </row>
    <row r="31" spans="1:10" s="8" customFormat="1" ht="72" customHeight="1">
      <c r="A31" s="28" t="s">
        <v>76</v>
      </c>
      <c r="B31" s="2" t="s">
        <v>20</v>
      </c>
      <c r="C31" s="2" t="s">
        <v>25</v>
      </c>
      <c r="D31" s="2" t="s">
        <v>123</v>
      </c>
      <c r="E31" s="2" t="s">
        <v>124</v>
      </c>
      <c r="F31" s="2" t="s">
        <v>99</v>
      </c>
      <c r="G31" s="2"/>
      <c r="H31" s="41">
        <f>SUM(H32:H33)</f>
        <v>375.40000000000003</v>
      </c>
      <c r="I31" s="42">
        <f>SUM(I32:I33)</f>
        <v>361.2</v>
      </c>
      <c r="J31" s="53">
        <f>I31/H31</f>
        <v>0.96217368140649961</v>
      </c>
    </row>
    <row r="32" spans="1:10" s="8" customFormat="1" ht="27.75" customHeight="1">
      <c r="A32" s="28" t="s">
        <v>107</v>
      </c>
      <c r="B32" s="2" t="s">
        <v>20</v>
      </c>
      <c r="C32" s="2" t="s">
        <v>25</v>
      </c>
      <c r="D32" s="2" t="s">
        <v>123</v>
      </c>
      <c r="E32" s="2" t="s">
        <v>124</v>
      </c>
      <c r="F32" s="2" t="s">
        <v>99</v>
      </c>
      <c r="G32" s="2" t="s">
        <v>100</v>
      </c>
      <c r="H32" s="41">
        <v>373.3</v>
      </c>
      <c r="I32" s="42">
        <v>359.2</v>
      </c>
      <c r="J32" s="54">
        <f>I32/H32</f>
        <v>0.9622287704259308</v>
      </c>
    </row>
    <row r="33" spans="1:10" s="8" customFormat="1" ht="18.75" customHeight="1">
      <c r="A33" s="28" t="s">
        <v>82</v>
      </c>
      <c r="B33" s="2" t="s">
        <v>20</v>
      </c>
      <c r="C33" s="2" t="s">
        <v>25</v>
      </c>
      <c r="D33" s="2" t="s">
        <v>123</v>
      </c>
      <c r="E33" s="2" t="s">
        <v>124</v>
      </c>
      <c r="F33" s="2" t="s">
        <v>99</v>
      </c>
      <c r="G33" s="2" t="s">
        <v>83</v>
      </c>
      <c r="H33" s="41">
        <v>2.1</v>
      </c>
      <c r="I33" s="42">
        <v>2</v>
      </c>
      <c r="J33" s="53">
        <f>I33/H33</f>
        <v>0.95238095238095233</v>
      </c>
    </row>
    <row r="34" spans="1:10" s="8" customFormat="1" ht="30" customHeight="1">
      <c r="A34" s="28" t="s">
        <v>186</v>
      </c>
      <c r="B34" s="2" t="s">
        <v>20</v>
      </c>
      <c r="C34" s="2" t="s">
        <v>25</v>
      </c>
      <c r="D34" s="2" t="s">
        <v>121</v>
      </c>
      <c r="E34" s="2" t="s">
        <v>63</v>
      </c>
      <c r="F34" s="2" t="s">
        <v>64</v>
      </c>
      <c r="G34" s="2"/>
      <c r="H34" s="41">
        <f>H35</f>
        <v>418.7</v>
      </c>
      <c r="I34" s="42">
        <f>I35</f>
        <v>397.3</v>
      </c>
      <c r="J34" s="54">
        <f t="shared" si="1"/>
        <v>0.94888941963219497</v>
      </c>
    </row>
    <row r="35" spans="1:10" s="8" customFormat="1" ht="52.5" customHeight="1">
      <c r="A35" s="28" t="s">
        <v>187</v>
      </c>
      <c r="B35" s="2" t="s">
        <v>20</v>
      </c>
      <c r="C35" s="2" t="s">
        <v>25</v>
      </c>
      <c r="D35" s="2" t="s">
        <v>121</v>
      </c>
      <c r="E35" s="2" t="s">
        <v>69</v>
      </c>
      <c r="F35" s="2" t="s">
        <v>122</v>
      </c>
      <c r="G35" s="2"/>
      <c r="H35" s="41">
        <f>H36</f>
        <v>418.7</v>
      </c>
      <c r="I35" s="42">
        <f>I36</f>
        <v>397.3</v>
      </c>
      <c r="J35" s="54">
        <f t="shared" si="1"/>
        <v>0.94888941963219497</v>
      </c>
    </row>
    <row r="36" spans="1:10" s="8" customFormat="1" ht="28.5" customHeight="1">
      <c r="A36" s="28" t="s">
        <v>107</v>
      </c>
      <c r="B36" s="2" t="s">
        <v>20</v>
      </c>
      <c r="C36" s="2" t="s">
        <v>25</v>
      </c>
      <c r="D36" s="2" t="s">
        <v>121</v>
      </c>
      <c r="E36" s="2" t="s">
        <v>69</v>
      </c>
      <c r="F36" s="2" t="s">
        <v>122</v>
      </c>
      <c r="G36" s="2" t="s">
        <v>100</v>
      </c>
      <c r="H36" s="41">
        <v>418.7</v>
      </c>
      <c r="I36" s="42">
        <v>397.3</v>
      </c>
      <c r="J36" s="54">
        <f t="shared" si="1"/>
        <v>0.94888941963219497</v>
      </c>
    </row>
    <row r="37" spans="1:10" s="8" customFormat="1" ht="30.75" customHeight="1">
      <c r="A37" s="28" t="s">
        <v>79</v>
      </c>
      <c r="B37" s="2" t="s">
        <v>20</v>
      </c>
      <c r="C37" s="2" t="s">
        <v>25</v>
      </c>
      <c r="D37" s="2" t="s">
        <v>160</v>
      </c>
      <c r="E37" s="2" t="s">
        <v>63</v>
      </c>
      <c r="F37" s="2" t="s">
        <v>159</v>
      </c>
      <c r="G37" s="2"/>
      <c r="H37" s="41">
        <f>H38+H40</f>
        <v>686.1</v>
      </c>
      <c r="I37" s="42">
        <f>I38+I40</f>
        <v>686</v>
      </c>
      <c r="J37" s="54">
        <f t="shared" si="1"/>
        <v>0.99985424865179995</v>
      </c>
    </row>
    <row r="38" spans="1:10" s="8" customFormat="1" ht="82.5" customHeight="1">
      <c r="A38" s="28" t="s">
        <v>167</v>
      </c>
      <c r="B38" s="2" t="s">
        <v>20</v>
      </c>
      <c r="C38" s="2" t="s">
        <v>25</v>
      </c>
      <c r="D38" s="2" t="s">
        <v>160</v>
      </c>
      <c r="E38" s="2" t="s">
        <v>69</v>
      </c>
      <c r="F38" s="2" t="s">
        <v>62</v>
      </c>
      <c r="G38" s="2"/>
      <c r="H38" s="41">
        <f>H39</f>
        <v>685.1</v>
      </c>
      <c r="I38" s="42">
        <f>I39</f>
        <v>685.1</v>
      </c>
      <c r="J38" s="53">
        <f t="shared" si="1"/>
        <v>1</v>
      </c>
    </row>
    <row r="39" spans="1:10" s="8" customFormat="1" ht="60.75" customHeight="1">
      <c r="A39" s="28" t="s">
        <v>307</v>
      </c>
      <c r="B39" s="2" t="s">
        <v>20</v>
      </c>
      <c r="C39" s="2" t="s">
        <v>25</v>
      </c>
      <c r="D39" s="2" t="s">
        <v>160</v>
      </c>
      <c r="E39" s="2" t="s">
        <v>69</v>
      </c>
      <c r="F39" s="2" t="s">
        <v>62</v>
      </c>
      <c r="G39" s="2" t="s">
        <v>103</v>
      </c>
      <c r="H39" s="41">
        <v>685.1</v>
      </c>
      <c r="I39" s="42">
        <v>685.1</v>
      </c>
      <c r="J39" s="54">
        <f t="shared" si="1"/>
        <v>1</v>
      </c>
    </row>
    <row r="40" spans="1:10" s="8" customFormat="1" ht="76.5" customHeight="1">
      <c r="A40" s="28" t="s">
        <v>168</v>
      </c>
      <c r="B40" s="2" t="s">
        <v>20</v>
      </c>
      <c r="C40" s="2" t="s">
        <v>25</v>
      </c>
      <c r="D40" s="2" t="s">
        <v>160</v>
      </c>
      <c r="E40" s="2" t="s">
        <v>69</v>
      </c>
      <c r="F40" s="2" t="s">
        <v>66</v>
      </c>
      <c r="G40" s="2"/>
      <c r="H40" s="41">
        <f>H41</f>
        <v>1</v>
      </c>
      <c r="I40" s="42">
        <f>I41</f>
        <v>0.9</v>
      </c>
      <c r="J40" s="54">
        <f>I40/H40</f>
        <v>0.9</v>
      </c>
    </row>
    <row r="41" spans="1:10" s="8" customFormat="1" ht="25.5" customHeight="1">
      <c r="A41" s="28" t="s">
        <v>82</v>
      </c>
      <c r="B41" s="2" t="s">
        <v>20</v>
      </c>
      <c r="C41" s="2" t="s">
        <v>25</v>
      </c>
      <c r="D41" s="2" t="s">
        <v>160</v>
      </c>
      <c r="E41" s="2" t="s">
        <v>69</v>
      </c>
      <c r="F41" s="2" t="s">
        <v>66</v>
      </c>
      <c r="G41" s="2" t="s">
        <v>83</v>
      </c>
      <c r="H41" s="41">
        <v>1</v>
      </c>
      <c r="I41" s="42">
        <v>0.9</v>
      </c>
      <c r="J41" s="53">
        <f t="shared" si="1"/>
        <v>0.9</v>
      </c>
    </row>
    <row r="42" spans="1:10" s="5" customFormat="1" ht="20.25" customHeight="1">
      <c r="A42" s="27" t="s">
        <v>27</v>
      </c>
      <c r="B42" s="9" t="s">
        <v>20</v>
      </c>
      <c r="C42" s="9">
        <v>11</v>
      </c>
      <c r="D42" s="9"/>
      <c r="E42" s="9"/>
      <c r="F42" s="9"/>
      <c r="G42" s="9" t="s">
        <v>18</v>
      </c>
      <c r="H42" s="39">
        <f t="shared" ref="H42:I45" si="2">H43</f>
        <v>0.1</v>
      </c>
      <c r="I42" s="40">
        <f t="shared" si="2"/>
        <v>0</v>
      </c>
      <c r="J42" s="54">
        <f>I42/H42</f>
        <v>0</v>
      </c>
    </row>
    <row r="43" spans="1:10" s="8" customFormat="1" ht="54.75" customHeight="1">
      <c r="A43" s="28" t="s">
        <v>80</v>
      </c>
      <c r="B43" s="2" t="s">
        <v>20</v>
      </c>
      <c r="C43" s="2" t="s">
        <v>43</v>
      </c>
      <c r="D43" s="2" t="s">
        <v>123</v>
      </c>
      <c r="E43" s="2" t="s">
        <v>63</v>
      </c>
      <c r="F43" s="2" t="s">
        <v>64</v>
      </c>
      <c r="G43" s="2" t="s">
        <v>18</v>
      </c>
      <c r="H43" s="41">
        <f t="shared" si="2"/>
        <v>0.1</v>
      </c>
      <c r="I43" s="42">
        <f t="shared" si="2"/>
        <v>0</v>
      </c>
      <c r="J43" s="54">
        <f>I43/H43</f>
        <v>0</v>
      </c>
    </row>
    <row r="44" spans="1:10" s="8" customFormat="1" ht="60.75" customHeight="1">
      <c r="A44" s="28" t="s">
        <v>81</v>
      </c>
      <c r="B44" s="2" t="s">
        <v>20</v>
      </c>
      <c r="C44" s="2" t="s">
        <v>43</v>
      </c>
      <c r="D44" s="2" t="s">
        <v>123</v>
      </c>
      <c r="E44" s="2" t="s">
        <v>69</v>
      </c>
      <c r="F44" s="2" t="s">
        <v>64</v>
      </c>
      <c r="G44" s="2"/>
      <c r="H44" s="41">
        <f t="shared" si="2"/>
        <v>0.1</v>
      </c>
      <c r="I44" s="42">
        <f t="shared" si="2"/>
        <v>0</v>
      </c>
      <c r="J44" s="54">
        <f>I44/H44</f>
        <v>0</v>
      </c>
    </row>
    <row r="45" spans="1:10" s="8" customFormat="1" ht="82.5" customHeight="1">
      <c r="A45" s="28" t="s">
        <v>97</v>
      </c>
      <c r="B45" s="2" t="s">
        <v>20</v>
      </c>
      <c r="C45" s="2" t="s">
        <v>43</v>
      </c>
      <c r="D45" s="2" t="s">
        <v>123</v>
      </c>
      <c r="E45" s="2" t="s">
        <v>69</v>
      </c>
      <c r="F45" s="2" t="s">
        <v>125</v>
      </c>
      <c r="G45" s="2"/>
      <c r="H45" s="41">
        <f t="shared" si="2"/>
        <v>0.1</v>
      </c>
      <c r="I45" s="42">
        <f t="shared" si="2"/>
        <v>0</v>
      </c>
      <c r="J45" s="54">
        <f>I45/H45</f>
        <v>0</v>
      </c>
    </row>
    <row r="46" spans="1:10" s="8" customFormat="1" ht="24.75" customHeight="1">
      <c r="A46" s="28" t="s">
        <v>82</v>
      </c>
      <c r="B46" s="2" t="s">
        <v>20</v>
      </c>
      <c r="C46" s="2" t="s">
        <v>43</v>
      </c>
      <c r="D46" s="2" t="s">
        <v>123</v>
      </c>
      <c r="E46" s="2" t="s">
        <v>69</v>
      </c>
      <c r="F46" s="2" t="s">
        <v>125</v>
      </c>
      <c r="G46" s="2" t="s">
        <v>83</v>
      </c>
      <c r="H46" s="41">
        <v>0.1</v>
      </c>
      <c r="I46" s="42">
        <v>0</v>
      </c>
      <c r="J46" s="54">
        <f t="shared" si="1"/>
        <v>0</v>
      </c>
    </row>
    <row r="47" spans="1:10" s="5" customFormat="1" ht="21" customHeight="1">
      <c r="A47" s="27" t="s">
        <v>28</v>
      </c>
      <c r="B47" s="1" t="s">
        <v>20</v>
      </c>
      <c r="C47" s="1" t="s">
        <v>54</v>
      </c>
      <c r="D47" s="1"/>
      <c r="E47" s="1"/>
      <c r="F47" s="1"/>
      <c r="G47" s="1" t="s">
        <v>18</v>
      </c>
      <c r="H47" s="39">
        <f>H48+H81+H64+H67+H70+H73+H76+H79</f>
        <v>4280.7</v>
      </c>
      <c r="I47" s="40">
        <f>I48+I81+I64+I67+I70+I73+I76+I79</f>
        <v>3654.4</v>
      </c>
      <c r="J47" s="53">
        <f t="shared" si="1"/>
        <v>0.85369215315252189</v>
      </c>
    </row>
    <row r="48" spans="1:10" s="8" customFormat="1" ht="48.75" customHeight="1">
      <c r="A48" s="28" t="s">
        <v>188</v>
      </c>
      <c r="B48" s="2" t="s">
        <v>20</v>
      </c>
      <c r="C48" s="2" t="s">
        <v>54</v>
      </c>
      <c r="D48" s="2" t="s">
        <v>43</v>
      </c>
      <c r="E48" s="2" t="s">
        <v>63</v>
      </c>
      <c r="F48" s="2" t="s">
        <v>64</v>
      </c>
      <c r="G48" s="2"/>
      <c r="H48" s="41">
        <f>H49+H54+H59</f>
        <v>2753.2</v>
      </c>
      <c r="I48" s="42">
        <f>I49+I54+I59</f>
        <v>2511.2999999999997</v>
      </c>
      <c r="J48" s="54">
        <f t="shared" si="1"/>
        <v>0.91213860235362487</v>
      </c>
    </row>
    <row r="49" spans="1:10" s="8" customFormat="1" ht="56.25" customHeight="1">
      <c r="A49" s="28" t="s">
        <v>189</v>
      </c>
      <c r="B49" s="2" t="s">
        <v>20</v>
      </c>
      <c r="C49" s="2" t="s">
        <v>54</v>
      </c>
      <c r="D49" s="2" t="s">
        <v>43</v>
      </c>
      <c r="E49" s="2" t="s">
        <v>69</v>
      </c>
      <c r="F49" s="2" t="s">
        <v>64</v>
      </c>
      <c r="G49" s="2"/>
      <c r="H49" s="41">
        <f>H50+H52</f>
        <v>259.2</v>
      </c>
      <c r="I49" s="42">
        <f>I50+I52</f>
        <v>183.1</v>
      </c>
      <c r="J49" s="54">
        <f t="shared" si="1"/>
        <v>0.70640432098765438</v>
      </c>
    </row>
    <row r="50" spans="1:10" s="8" customFormat="1" ht="86.25" customHeight="1">
      <c r="A50" s="28" t="s">
        <v>190</v>
      </c>
      <c r="B50" s="2" t="s">
        <v>20</v>
      </c>
      <c r="C50" s="2" t="s">
        <v>54</v>
      </c>
      <c r="D50" s="2" t="s">
        <v>43</v>
      </c>
      <c r="E50" s="2" t="s">
        <v>69</v>
      </c>
      <c r="F50" s="2" t="s">
        <v>126</v>
      </c>
      <c r="G50" s="2"/>
      <c r="H50" s="41">
        <f>H51</f>
        <v>50</v>
      </c>
      <c r="I50" s="42">
        <f>I51</f>
        <v>34</v>
      </c>
      <c r="J50" s="54">
        <f t="shared" si="1"/>
        <v>0.68</v>
      </c>
    </row>
    <row r="51" spans="1:10" s="8" customFormat="1" ht="30" customHeight="1">
      <c r="A51" s="28" t="s">
        <v>107</v>
      </c>
      <c r="B51" s="2" t="s">
        <v>20</v>
      </c>
      <c r="C51" s="2" t="s">
        <v>54</v>
      </c>
      <c r="D51" s="2" t="s">
        <v>43</v>
      </c>
      <c r="E51" s="2" t="s">
        <v>69</v>
      </c>
      <c r="F51" s="2" t="s">
        <v>126</v>
      </c>
      <c r="G51" s="2" t="s">
        <v>100</v>
      </c>
      <c r="H51" s="41">
        <v>50</v>
      </c>
      <c r="I51" s="42">
        <v>34</v>
      </c>
      <c r="J51" s="54">
        <f t="shared" si="1"/>
        <v>0.68</v>
      </c>
    </row>
    <row r="52" spans="1:10" s="8" customFormat="1" ht="68.25" customHeight="1">
      <c r="A52" s="28" t="s">
        <v>191</v>
      </c>
      <c r="B52" s="2" t="s">
        <v>20</v>
      </c>
      <c r="C52" s="2" t="s">
        <v>54</v>
      </c>
      <c r="D52" s="2" t="s">
        <v>43</v>
      </c>
      <c r="E52" s="2" t="s">
        <v>69</v>
      </c>
      <c r="F52" s="2" t="s">
        <v>127</v>
      </c>
      <c r="G52" s="2"/>
      <c r="H52" s="41">
        <f>H53</f>
        <v>209.2</v>
      </c>
      <c r="I52" s="42">
        <f>I53</f>
        <v>149.1</v>
      </c>
      <c r="J52" s="53">
        <f>I52/H52</f>
        <v>0.7127151051625239</v>
      </c>
    </row>
    <row r="53" spans="1:10" s="8" customFormat="1" ht="25.5" customHeight="1">
      <c r="A53" s="28" t="s">
        <v>107</v>
      </c>
      <c r="B53" s="2" t="s">
        <v>20</v>
      </c>
      <c r="C53" s="2" t="s">
        <v>54</v>
      </c>
      <c r="D53" s="2" t="s">
        <v>43</v>
      </c>
      <c r="E53" s="2" t="s">
        <v>69</v>
      </c>
      <c r="F53" s="2" t="s">
        <v>127</v>
      </c>
      <c r="G53" s="2" t="s">
        <v>100</v>
      </c>
      <c r="H53" s="41">
        <v>209.2</v>
      </c>
      <c r="I53" s="42">
        <v>149.1</v>
      </c>
      <c r="J53" s="54">
        <f>I53/H53</f>
        <v>0.7127151051625239</v>
      </c>
    </row>
    <row r="54" spans="1:10" s="8" customFormat="1" ht="60" customHeight="1">
      <c r="A54" s="28" t="s">
        <v>253</v>
      </c>
      <c r="B54" s="2" t="s">
        <v>20</v>
      </c>
      <c r="C54" s="2" t="s">
        <v>54</v>
      </c>
      <c r="D54" s="2" t="s">
        <v>43</v>
      </c>
      <c r="E54" s="2" t="s">
        <v>72</v>
      </c>
      <c r="F54" s="2" t="s">
        <v>64</v>
      </c>
      <c r="G54" s="2"/>
      <c r="H54" s="41">
        <f>H55+H57</f>
        <v>240.8</v>
      </c>
      <c r="I54" s="42">
        <f>I55+I57</f>
        <v>197.5</v>
      </c>
      <c r="J54" s="53">
        <f>I54/H54</f>
        <v>0.82018272425249161</v>
      </c>
    </row>
    <row r="55" spans="1:10" s="8" customFormat="1" ht="66.75" customHeight="1">
      <c r="A55" s="28" t="s">
        <v>279</v>
      </c>
      <c r="B55" s="2" t="s">
        <v>20</v>
      </c>
      <c r="C55" s="2" t="s">
        <v>54</v>
      </c>
      <c r="D55" s="2" t="s">
        <v>43</v>
      </c>
      <c r="E55" s="2" t="s">
        <v>72</v>
      </c>
      <c r="F55" s="2" t="s">
        <v>128</v>
      </c>
      <c r="G55" s="2"/>
      <c r="H55" s="41">
        <f>H56</f>
        <v>92.2</v>
      </c>
      <c r="I55" s="42">
        <f>I56</f>
        <v>84.2</v>
      </c>
      <c r="J55" s="54">
        <f>I55/H55</f>
        <v>0.91323210412147504</v>
      </c>
    </row>
    <row r="56" spans="1:10" s="8" customFormat="1" ht="28.5" customHeight="1">
      <c r="A56" s="28" t="s">
        <v>169</v>
      </c>
      <c r="B56" s="2" t="s">
        <v>20</v>
      </c>
      <c r="C56" s="2" t="s">
        <v>54</v>
      </c>
      <c r="D56" s="2" t="s">
        <v>43</v>
      </c>
      <c r="E56" s="2" t="s">
        <v>72</v>
      </c>
      <c r="F56" s="2" t="s">
        <v>128</v>
      </c>
      <c r="G56" s="2" t="s">
        <v>100</v>
      </c>
      <c r="H56" s="41">
        <v>92.2</v>
      </c>
      <c r="I56" s="42">
        <v>84.2</v>
      </c>
      <c r="J56" s="53">
        <f>I56/H56</f>
        <v>0.91323210412147504</v>
      </c>
    </row>
    <row r="57" spans="1:10" s="8" customFormat="1" ht="60.75" customHeight="1">
      <c r="A57" s="28" t="s">
        <v>192</v>
      </c>
      <c r="B57" s="2" t="s">
        <v>20</v>
      </c>
      <c r="C57" s="2" t="s">
        <v>54</v>
      </c>
      <c r="D57" s="2" t="s">
        <v>43</v>
      </c>
      <c r="E57" s="2" t="s">
        <v>72</v>
      </c>
      <c r="F57" s="2" t="s">
        <v>129</v>
      </c>
      <c r="G57" s="2"/>
      <c r="H57" s="41">
        <f>H58</f>
        <v>148.6</v>
      </c>
      <c r="I57" s="42">
        <f>I58</f>
        <v>113.3</v>
      </c>
      <c r="J57" s="54">
        <f t="shared" si="1"/>
        <v>0.76244952893674289</v>
      </c>
    </row>
    <row r="58" spans="1:10" s="8" customFormat="1" ht="36" customHeight="1">
      <c r="A58" s="28" t="s">
        <v>162</v>
      </c>
      <c r="B58" s="2" t="s">
        <v>20</v>
      </c>
      <c r="C58" s="2" t="s">
        <v>54</v>
      </c>
      <c r="D58" s="2" t="s">
        <v>43</v>
      </c>
      <c r="E58" s="2" t="s">
        <v>72</v>
      </c>
      <c r="F58" s="2" t="s">
        <v>129</v>
      </c>
      <c r="G58" s="2" t="s">
        <v>100</v>
      </c>
      <c r="H58" s="41">
        <v>148.6</v>
      </c>
      <c r="I58" s="42">
        <v>113.3</v>
      </c>
      <c r="J58" s="54">
        <f t="shared" si="1"/>
        <v>0.76244952893674289</v>
      </c>
    </row>
    <row r="59" spans="1:10" s="8" customFormat="1" ht="66.75" customHeight="1">
      <c r="A59" s="28" t="s">
        <v>193</v>
      </c>
      <c r="B59" s="2" t="s">
        <v>20</v>
      </c>
      <c r="C59" s="2" t="s">
        <v>54</v>
      </c>
      <c r="D59" s="2" t="s">
        <v>43</v>
      </c>
      <c r="E59" s="2" t="s">
        <v>65</v>
      </c>
      <c r="F59" s="2" t="s">
        <v>64</v>
      </c>
      <c r="G59" s="2"/>
      <c r="H59" s="41">
        <f>H60+H62</f>
        <v>2253.1999999999998</v>
      </c>
      <c r="I59" s="42">
        <f>I60+I62</f>
        <v>2130.6999999999998</v>
      </c>
      <c r="J59" s="54">
        <f t="shared" ref="J59:J80" si="3">I59/H59</f>
        <v>0.94563287768507009</v>
      </c>
    </row>
    <row r="60" spans="1:10" s="8" customFormat="1" ht="78.75" customHeight="1">
      <c r="A60" s="28" t="s">
        <v>194</v>
      </c>
      <c r="B60" s="2" t="s">
        <v>20</v>
      </c>
      <c r="C60" s="2" t="s">
        <v>54</v>
      </c>
      <c r="D60" s="2" t="s">
        <v>43</v>
      </c>
      <c r="E60" s="2" t="s">
        <v>65</v>
      </c>
      <c r="F60" s="2" t="s">
        <v>62</v>
      </c>
      <c r="G60" s="2"/>
      <c r="H60" s="41">
        <f>H61</f>
        <v>2200.6</v>
      </c>
      <c r="I60" s="42">
        <f>I61</f>
        <v>2096.1</v>
      </c>
      <c r="J60" s="53">
        <f t="shared" si="3"/>
        <v>0.95251295101335998</v>
      </c>
    </row>
    <row r="61" spans="1:10" s="8" customFormat="1" ht="60.75" customHeight="1">
      <c r="A61" s="28" t="s">
        <v>2</v>
      </c>
      <c r="B61" s="2" t="s">
        <v>20</v>
      </c>
      <c r="C61" s="2" t="s">
        <v>54</v>
      </c>
      <c r="D61" s="2" t="s">
        <v>43</v>
      </c>
      <c r="E61" s="2" t="s">
        <v>65</v>
      </c>
      <c r="F61" s="2" t="s">
        <v>62</v>
      </c>
      <c r="G61" s="2" t="s">
        <v>103</v>
      </c>
      <c r="H61" s="41">
        <v>2200.6</v>
      </c>
      <c r="I61" s="42">
        <v>2096.1</v>
      </c>
      <c r="J61" s="55">
        <f t="shared" si="3"/>
        <v>0.95251295101335998</v>
      </c>
    </row>
    <row r="62" spans="1:10" s="8" customFormat="1" ht="81.75" customHeight="1">
      <c r="A62" s="28" t="s">
        <v>195</v>
      </c>
      <c r="B62" s="2" t="s">
        <v>20</v>
      </c>
      <c r="C62" s="2" t="s">
        <v>54</v>
      </c>
      <c r="D62" s="2" t="s">
        <v>43</v>
      </c>
      <c r="E62" s="2" t="s">
        <v>65</v>
      </c>
      <c r="F62" s="2" t="s">
        <v>66</v>
      </c>
      <c r="G62" s="2"/>
      <c r="H62" s="41">
        <f>H63</f>
        <v>52.6</v>
      </c>
      <c r="I62" s="42">
        <f>I63</f>
        <v>34.6</v>
      </c>
      <c r="J62" s="53">
        <f t="shared" si="3"/>
        <v>0.65779467680608361</v>
      </c>
    </row>
    <row r="63" spans="1:10" s="8" customFormat="1" ht="32.25" customHeight="1">
      <c r="A63" s="28" t="s">
        <v>107</v>
      </c>
      <c r="B63" s="2" t="s">
        <v>20</v>
      </c>
      <c r="C63" s="2" t="s">
        <v>54</v>
      </c>
      <c r="D63" s="2" t="s">
        <v>43</v>
      </c>
      <c r="E63" s="2" t="s">
        <v>65</v>
      </c>
      <c r="F63" s="2" t="s">
        <v>66</v>
      </c>
      <c r="G63" s="2" t="s">
        <v>100</v>
      </c>
      <c r="H63" s="41">
        <v>52.6</v>
      </c>
      <c r="I63" s="42">
        <v>34.6</v>
      </c>
      <c r="J63" s="56">
        <f t="shared" si="3"/>
        <v>0.65779467680608361</v>
      </c>
    </row>
    <row r="64" spans="1:10" s="8" customFormat="1" ht="30.75" customHeight="1">
      <c r="A64" s="28" t="s">
        <v>186</v>
      </c>
      <c r="B64" s="2" t="s">
        <v>20</v>
      </c>
      <c r="C64" s="2" t="s">
        <v>54</v>
      </c>
      <c r="D64" s="2" t="s">
        <v>121</v>
      </c>
      <c r="E64" s="2" t="s">
        <v>63</v>
      </c>
      <c r="F64" s="2" t="s">
        <v>64</v>
      </c>
      <c r="G64" s="2"/>
      <c r="H64" s="41">
        <f>H65</f>
        <v>30.5</v>
      </c>
      <c r="I64" s="42">
        <f>I65</f>
        <v>7.7</v>
      </c>
      <c r="J64" s="56">
        <f t="shared" si="3"/>
        <v>0.25245901639344265</v>
      </c>
    </row>
    <row r="65" spans="1:10" s="8" customFormat="1" ht="53.25" customHeight="1">
      <c r="A65" s="28" t="s">
        <v>187</v>
      </c>
      <c r="B65" s="2" t="s">
        <v>20</v>
      </c>
      <c r="C65" s="2" t="s">
        <v>54</v>
      </c>
      <c r="D65" s="2" t="s">
        <v>121</v>
      </c>
      <c r="E65" s="2" t="s">
        <v>69</v>
      </c>
      <c r="F65" s="2" t="s">
        <v>122</v>
      </c>
      <c r="G65" s="2"/>
      <c r="H65" s="41">
        <f>H66</f>
        <v>30.5</v>
      </c>
      <c r="I65" s="42">
        <f>I66</f>
        <v>7.7</v>
      </c>
      <c r="J65" s="52">
        <f t="shared" si="3"/>
        <v>0.25245901639344265</v>
      </c>
    </row>
    <row r="66" spans="1:10" s="8" customFormat="1" ht="28.5" customHeight="1">
      <c r="A66" s="28" t="s">
        <v>107</v>
      </c>
      <c r="B66" s="2" t="s">
        <v>20</v>
      </c>
      <c r="C66" s="2" t="s">
        <v>54</v>
      </c>
      <c r="D66" s="2" t="s">
        <v>121</v>
      </c>
      <c r="E66" s="2" t="s">
        <v>69</v>
      </c>
      <c r="F66" s="2" t="s">
        <v>122</v>
      </c>
      <c r="G66" s="2" t="s">
        <v>100</v>
      </c>
      <c r="H66" s="41">
        <v>30.5</v>
      </c>
      <c r="I66" s="42">
        <v>7.7</v>
      </c>
      <c r="J66" s="52">
        <f t="shared" si="3"/>
        <v>0.25245901639344265</v>
      </c>
    </row>
    <row r="67" spans="1:10" s="8" customFormat="1" ht="28.5" customHeight="1">
      <c r="A67" s="28" t="s">
        <v>196</v>
      </c>
      <c r="B67" s="2" t="s">
        <v>20</v>
      </c>
      <c r="C67" s="2" t="s">
        <v>54</v>
      </c>
      <c r="D67" s="2" t="s">
        <v>60</v>
      </c>
      <c r="E67" s="2" t="s">
        <v>63</v>
      </c>
      <c r="F67" s="2" t="s">
        <v>64</v>
      </c>
      <c r="G67" s="2"/>
      <c r="H67" s="41">
        <f>H68</f>
        <v>100</v>
      </c>
      <c r="I67" s="42">
        <f>I68</f>
        <v>89.5</v>
      </c>
      <c r="J67" s="52">
        <f t="shared" si="3"/>
        <v>0.89500000000000002</v>
      </c>
    </row>
    <row r="68" spans="1:10" s="8" customFormat="1" ht="41.25" customHeight="1">
      <c r="A68" s="28" t="s">
        <v>197</v>
      </c>
      <c r="B68" s="2" t="s">
        <v>20</v>
      </c>
      <c r="C68" s="2" t="s">
        <v>54</v>
      </c>
      <c r="D68" s="2" t="s">
        <v>60</v>
      </c>
      <c r="E68" s="2" t="s">
        <v>69</v>
      </c>
      <c r="F68" s="2" t="s">
        <v>130</v>
      </c>
      <c r="G68" s="2"/>
      <c r="H68" s="41">
        <f>H69</f>
        <v>100</v>
      </c>
      <c r="I68" s="42">
        <f>I69</f>
        <v>89.5</v>
      </c>
      <c r="J68" s="52">
        <f t="shared" si="3"/>
        <v>0.89500000000000002</v>
      </c>
    </row>
    <row r="69" spans="1:10" s="8" customFormat="1" ht="30.75" customHeight="1">
      <c r="A69" s="28" t="s">
        <v>107</v>
      </c>
      <c r="B69" s="2" t="s">
        <v>20</v>
      </c>
      <c r="C69" s="2" t="s">
        <v>54</v>
      </c>
      <c r="D69" s="2" t="s">
        <v>60</v>
      </c>
      <c r="E69" s="2" t="s">
        <v>69</v>
      </c>
      <c r="F69" s="2" t="s">
        <v>130</v>
      </c>
      <c r="G69" s="2" t="s">
        <v>100</v>
      </c>
      <c r="H69" s="41">
        <v>100</v>
      </c>
      <c r="I69" s="42">
        <v>89.5</v>
      </c>
      <c r="J69" s="52">
        <f t="shared" si="3"/>
        <v>0.89500000000000002</v>
      </c>
    </row>
    <row r="70" spans="1:10" s="8" customFormat="1" ht="30.6" customHeight="1">
      <c r="A70" s="28" t="s">
        <v>198</v>
      </c>
      <c r="B70" s="2" t="s">
        <v>20</v>
      </c>
      <c r="C70" s="2" t="s">
        <v>54</v>
      </c>
      <c r="D70" s="2" t="s">
        <v>54</v>
      </c>
      <c r="E70" s="2" t="s">
        <v>63</v>
      </c>
      <c r="F70" s="2" t="s">
        <v>64</v>
      </c>
      <c r="G70" s="2"/>
      <c r="H70" s="41">
        <f>H71</f>
        <v>3</v>
      </c>
      <c r="I70" s="42">
        <f>I71</f>
        <v>3</v>
      </c>
      <c r="J70" s="52">
        <f t="shared" si="3"/>
        <v>1</v>
      </c>
    </row>
    <row r="71" spans="1:10" s="8" customFormat="1" ht="52.5" customHeight="1">
      <c r="A71" s="28" t="s">
        <v>199</v>
      </c>
      <c r="B71" s="2" t="s">
        <v>20</v>
      </c>
      <c r="C71" s="2" t="s">
        <v>54</v>
      </c>
      <c r="D71" s="2" t="s">
        <v>54</v>
      </c>
      <c r="E71" s="2" t="s">
        <v>69</v>
      </c>
      <c r="F71" s="2" t="s">
        <v>161</v>
      </c>
      <c r="G71" s="2"/>
      <c r="H71" s="41">
        <f>H72</f>
        <v>3</v>
      </c>
      <c r="I71" s="42">
        <f>I72</f>
        <v>3</v>
      </c>
      <c r="J71" s="52">
        <f t="shared" si="3"/>
        <v>1</v>
      </c>
    </row>
    <row r="72" spans="1:10" s="8" customFormat="1" ht="36" customHeight="1">
      <c r="A72" s="28" t="s">
        <v>107</v>
      </c>
      <c r="B72" s="2" t="s">
        <v>20</v>
      </c>
      <c r="C72" s="2" t="s">
        <v>54</v>
      </c>
      <c r="D72" s="2" t="s">
        <v>54</v>
      </c>
      <c r="E72" s="2" t="s">
        <v>69</v>
      </c>
      <c r="F72" s="2" t="s">
        <v>161</v>
      </c>
      <c r="G72" s="2" t="s">
        <v>100</v>
      </c>
      <c r="H72" s="41">
        <v>3</v>
      </c>
      <c r="I72" s="42">
        <v>3</v>
      </c>
      <c r="J72" s="52">
        <f t="shared" si="3"/>
        <v>1</v>
      </c>
    </row>
    <row r="73" spans="1:10" s="8" customFormat="1" ht="32.25" customHeight="1">
      <c r="A73" s="28" t="s">
        <v>92</v>
      </c>
      <c r="B73" s="2" t="s">
        <v>20</v>
      </c>
      <c r="C73" s="2" t="s">
        <v>54</v>
      </c>
      <c r="D73" s="2" t="s">
        <v>44</v>
      </c>
      <c r="E73" s="2" t="s">
        <v>63</v>
      </c>
      <c r="F73" s="2" t="s">
        <v>64</v>
      </c>
      <c r="G73" s="2"/>
      <c r="H73" s="41">
        <f>H74</f>
        <v>24</v>
      </c>
      <c r="I73" s="42">
        <f>I74</f>
        <v>23.8</v>
      </c>
      <c r="J73" s="52">
        <f t="shared" si="3"/>
        <v>0.9916666666666667</v>
      </c>
    </row>
    <row r="74" spans="1:10" s="8" customFormat="1" ht="55.5" customHeight="1">
      <c r="A74" s="28" t="s">
        <v>170</v>
      </c>
      <c r="B74" s="2" t="s">
        <v>20</v>
      </c>
      <c r="C74" s="2" t="s">
        <v>54</v>
      </c>
      <c r="D74" s="2" t="s">
        <v>44</v>
      </c>
      <c r="E74" s="2" t="s">
        <v>69</v>
      </c>
      <c r="F74" s="2" t="s">
        <v>131</v>
      </c>
      <c r="G74" s="2"/>
      <c r="H74" s="41">
        <f>H75</f>
        <v>24</v>
      </c>
      <c r="I74" s="42">
        <f>I75</f>
        <v>23.8</v>
      </c>
      <c r="J74" s="52">
        <f t="shared" si="3"/>
        <v>0.9916666666666667</v>
      </c>
    </row>
    <row r="75" spans="1:10" s="8" customFormat="1" ht="27.75" customHeight="1">
      <c r="A75" s="28" t="s">
        <v>280</v>
      </c>
      <c r="B75" s="2" t="s">
        <v>20</v>
      </c>
      <c r="C75" s="2" t="s">
        <v>54</v>
      </c>
      <c r="D75" s="2" t="s">
        <v>44</v>
      </c>
      <c r="E75" s="2" t="s">
        <v>69</v>
      </c>
      <c r="F75" s="2" t="s">
        <v>131</v>
      </c>
      <c r="G75" s="2" t="s">
        <v>100</v>
      </c>
      <c r="H75" s="41">
        <v>24</v>
      </c>
      <c r="I75" s="42">
        <v>23.8</v>
      </c>
      <c r="J75" s="52">
        <f t="shared" si="3"/>
        <v>0.9916666666666667</v>
      </c>
    </row>
    <row r="76" spans="1:10" s="8" customFormat="1" ht="42.75" customHeight="1">
      <c r="A76" s="28" t="s">
        <v>254</v>
      </c>
      <c r="B76" s="2" t="s">
        <v>20</v>
      </c>
      <c r="C76" s="2" t="s">
        <v>54</v>
      </c>
      <c r="D76" s="2" t="s">
        <v>132</v>
      </c>
      <c r="E76" s="2" t="s">
        <v>63</v>
      </c>
      <c r="F76" s="2" t="s">
        <v>64</v>
      </c>
      <c r="G76" s="2"/>
      <c r="H76" s="41">
        <f>H78</f>
        <v>130</v>
      </c>
      <c r="I76" s="42">
        <f>I78</f>
        <v>93.3</v>
      </c>
      <c r="J76" s="52">
        <f t="shared" si="3"/>
        <v>0.71769230769230763</v>
      </c>
    </row>
    <row r="77" spans="1:10" s="8" customFormat="1" ht="61.5" customHeight="1">
      <c r="A77" s="28" t="s">
        <v>255</v>
      </c>
      <c r="B77" s="2" t="s">
        <v>20</v>
      </c>
      <c r="C77" s="2" t="s">
        <v>54</v>
      </c>
      <c r="D77" s="2" t="s">
        <v>132</v>
      </c>
      <c r="E77" s="2" t="s">
        <v>69</v>
      </c>
      <c r="F77" s="2" t="s">
        <v>133</v>
      </c>
      <c r="G77" s="2"/>
      <c r="H77" s="41">
        <f>H78</f>
        <v>130</v>
      </c>
      <c r="I77" s="42">
        <f>I78</f>
        <v>93.3</v>
      </c>
      <c r="J77" s="52">
        <f t="shared" si="3"/>
        <v>0.71769230769230763</v>
      </c>
    </row>
    <row r="78" spans="1:10" s="8" customFormat="1" ht="30" customHeight="1">
      <c r="A78" s="28" t="s">
        <v>280</v>
      </c>
      <c r="B78" s="2" t="s">
        <v>58</v>
      </c>
      <c r="C78" s="2" t="s">
        <v>54</v>
      </c>
      <c r="D78" s="2" t="s">
        <v>132</v>
      </c>
      <c r="E78" s="2" t="s">
        <v>69</v>
      </c>
      <c r="F78" s="2" t="s">
        <v>133</v>
      </c>
      <c r="G78" s="2" t="s">
        <v>100</v>
      </c>
      <c r="H78" s="41">
        <v>130</v>
      </c>
      <c r="I78" s="42">
        <v>93.3</v>
      </c>
      <c r="J78" s="52">
        <f t="shared" si="3"/>
        <v>0.71769230769230763</v>
      </c>
    </row>
    <row r="79" spans="1:10" s="8" customFormat="1" ht="60.75" customHeight="1">
      <c r="A79" s="28" t="s">
        <v>362</v>
      </c>
      <c r="B79" s="2" t="s">
        <v>20</v>
      </c>
      <c r="C79" s="2" t="s">
        <v>54</v>
      </c>
      <c r="D79" s="2" t="s">
        <v>123</v>
      </c>
      <c r="E79" s="2" t="s">
        <v>150</v>
      </c>
      <c r="F79" s="2" t="s">
        <v>99</v>
      </c>
      <c r="G79" s="2"/>
      <c r="H79" s="41">
        <f>H80</f>
        <v>400</v>
      </c>
      <c r="I79" s="42">
        <f>I80</f>
        <v>321.60000000000002</v>
      </c>
      <c r="J79" s="52">
        <f t="shared" si="3"/>
        <v>0.80400000000000005</v>
      </c>
    </row>
    <row r="80" spans="1:10" s="8" customFormat="1" ht="61.5" customHeight="1">
      <c r="A80" s="28" t="s">
        <v>361</v>
      </c>
      <c r="B80" s="2" t="s">
        <v>20</v>
      </c>
      <c r="C80" s="2" t="s">
        <v>54</v>
      </c>
      <c r="D80" s="2" t="s">
        <v>123</v>
      </c>
      <c r="E80" s="2" t="s">
        <v>150</v>
      </c>
      <c r="F80" s="2" t="s">
        <v>99</v>
      </c>
      <c r="G80" s="2" t="s">
        <v>103</v>
      </c>
      <c r="H80" s="41">
        <v>400</v>
      </c>
      <c r="I80" s="42">
        <v>321.60000000000002</v>
      </c>
      <c r="J80" s="52">
        <f t="shared" si="3"/>
        <v>0.80400000000000005</v>
      </c>
    </row>
    <row r="81" spans="1:10" s="5" customFormat="1" ht="24" customHeight="1">
      <c r="A81" s="29" t="s">
        <v>93</v>
      </c>
      <c r="B81" s="1" t="s">
        <v>20</v>
      </c>
      <c r="C81" s="1" t="s">
        <v>54</v>
      </c>
      <c r="D81" s="1" t="s">
        <v>84</v>
      </c>
      <c r="E81" s="1" t="s">
        <v>63</v>
      </c>
      <c r="F81" s="1" t="s">
        <v>64</v>
      </c>
      <c r="G81" s="1"/>
      <c r="H81" s="39">
        <f>H82</f>
        <v>840</v>
      </c>
      <c r="I81" s="40">
        <f>I82</f>
        <v>604.20000000000005</v>
      </c>
      <c r="J81" s="57">
        <f t="shared" ref="J81:J127" si="4">I81/H81</f>
        <v>0.71928571428571431</v>
      </c>
    </row>
    <row r="82" spans="1:10" s="5" customFormat="1" ht="18.600000000000001" customHeight="1">
      <c r="A82" s="29" t="s">
        <v>94</v>
      </c>
      <c r="B82" s="1" t="s">
        <v>20</v>
      </c>
      <c r="C82" s="1" t="s">
        <v>54</v>
      </c>
      <c r="D82" s="1" t="s">
        <v>84</v>
      </c>
      <c r="E82" s="1" t="s">
        <v>85</v>
      </c>
      <c r="F82" s="1" t="s">
        <v>64</v>
      </c>
      <c r="G82" s="1"/>
      <c r="H82" s="39">
        <f>H83+H86+H89+H91</f>
        <v>840</v>
      </c>
      <c r="I82" s="40">
        <f>I83+I86+I89+I91</f>
        <v>604.20000000000005</v>
      </c>
      <c r="J82" s="57">
        <f t="shared" si="4"/>
        <v>0.71928571428571431</v>
      </c>
    </row>
    <row r="83" spans="1:10" s="8" customFormat="1" ht="78" customHeight="1">
      <c r="A83" s="28" t="s">
        <v>184</v>
      </c>
      <c r="B83" s="2" t="s">
        <v>20</v>
      </c>
      <c r="C83" s="2" t="s">
        <v>54</v>
      </c>
      <c r="D83" s="2" t="s">
        <v>84</v>
      </c>
      <c r="E83" s="2" t="s">
        <v>85</v>
      </c>
      <c r="F83" s="2" t="s">
        <v>87</v>
      </c>
      <c r="G83" s="2"/>
      <c r="H83" s="41">
        <f>SUM(H84:H85)</f>
        <v>470.9</v>
      </c>
      <c r="I83" s="42">
        <f>SUM(I84:I85)</f>
        <v>444.6</v>
      </c>
      <c r="J83" s="52">
        <f t="shared" si="4"/>
        <v>0.944149500955617</v>
      </c>
    </row>
    <row r="84" spans="1:10" s="8" customFormat="1" ht="60.75" customHeight="1">
      <c r="A84" s="28" t="s">
        <v>307</v>
      </c>
      <c r="B84" s="2" t="s">
        <v>20</v>
      </c>
      <c r="C84" s="2" t="s">
        <v>54</v>
      </c>
      <c r="D84" s="2" t="s">
        <v>84</v>
      </c>
      <c r="E84" s="2" t="s">
        <v>85</v>
      </c>
      <c r="F84" s="2" t="s">
        <v>87</v>
      </c>
      <c r="G84" s="2" t="s">
        <v>103</v>
      </c>
      <c r="H84" s="41">
        <v>380</v>
      </c>
      <c r="I84" s="42">
        <v>378</v>
      </c>
      <c r="J84" s="52">
        <f t="shared" si="4"/>
        <v>0.99473684210526314</v>
      </c>
    </row>
    <row r="85" spans="1:10" s="8" customFormat="1" ht="34.5" customHeight="1">
      <c r="A85" s="28" t="s">
        <v>107</v>
      </c>
      <c r="B85" s="2" t="s">
        <v>20</v>
      </c>
      <c r="C85" s="2" t="s">
        <v>54</v>
      </c>
      <c r="D85" s="2" t="s">
        <v>84</v>
      </c>
      <c r="E85" s="2" t="s">
        <v>85</v>
      </c>
      <c r="F85" s="2" t="s">
        <v>87</v>
      </c>
      <c r="G85" s="2" t="s">
        <v>100</v>
      </c>
      <c r="H85" s="41">
        <v>90.9</v>
      </c>
      <c r="I85" s="42">
        <v>66.599999999999994</v>
      </c>
      <c r="J85" s="52">
        <f t="shared" si="4"/>
        <v>0.73267326732673255</v>
      </c>
    </row>
    <row r="86" spans="1:10" s="8" customFormat="1" ht="93.75" customHeight="1">
      <c r="A86" s="28" t="s">
        <v>181</v>
      </c>
      <c r="B86" s="2" t="s">
        <v>20</v>
      </c>
      <c r="C86" s="2" t="s">
        <v>54</v>
      </c>
      <c r="D86" s="2" t="s">
        <v>84</v>
      </c>
      <c r="E86" s="2" t="s">
        <v>85</v>
      </c>
      <c r="F86" s="2" t="s">
        <v>86</v>
      </c>
      <c r="G86" s="2"/>
      <c r="H86" s="41">
        <f>SUM(H87:H88)</f>
        <v>321.5</v>
      </c>
      <c r="I86" s="42">
        <f>SUM(I87:I88)</f>
        <v>127.1</v>
      </c>
      <c r="J86" s="52">
        <f t="shared" si="4"/>
        <v>0.39533437013996886</v>
      </c>
    </row>
    <row r="87" spans="1:10" s="8" customFormat="1" ht="63.75" customHeight="1">
      <c r="A87" s="28" t="s">
        <v>2</v>
      </c>
      <c r="B87" s="2" t="s">
        <v>20</v>
      </c>
      <c r="C87" s="2" t="s">
        <v>54</v>
      </c>
      <c r="D87" s="2" t="s">
        <v>84</v>
      </c>
      <c r="E87" s="2" t="s">
        <v>85</v>
      </c>
      <c r="F87" s="2" t="s">
        <v>86</v>
      </c>
      <c r="G87" s="2" t="s">
        <v>103</v>
      </c>
      <c r="H87" s="41">
        <v>102.5</v>
      </c>
      <c r="I87" s="42">
        <v>102.5</v>
      </c>
      <c r="J87" s="52">
        <f t="shared" si="4"/>
        <v>1</v>
      </c>
    </row>
    <row r="88" spans="1:10" s="8" customFormat="1" ht="32.25" customHeight="1">
      <c r="A88" s="28" t="s">
        <v>107</v>
      </c>
      <c r="B88" s="2" t="s">
        <v>20</v>
      </c>
      <c r="C88" s="2" t="s">
        <v>54</v>
      </c>
      <c r="D88" s="2" t="s">
        <v>84</v>
      </c>
      <c r="E88" s="2" t="s">
        <v>85</v>
      </c>
      <c r="F88" s="2" t="s">
        <v>86</v>
      </c>
      <c r="G88" s="2" t="s">
        <v>100</v>
      </c>
      <c r="H88" s="41">
        <v>219</v>
      </c>
      <c r="I88" s="42">
        <v>24.6</v>
      </c>
      <c r="J88" s="52">
        <f t="shared" si="4"/>
        <v>0.11232876712328768</v>
      </c>
    </row>
    <row r="89" spans="1:10" s="8" customFormat="1" ht="90.75" customHeight="1">
      <c r="A89" s="28" t="s">
        <v>90</v>
      </c>
      <c r="B89" s="2" t="s">
        <v>20</v>
      </c>
      <c r="C89" s="2" t="s">
        <v>54</v>
      </c>
      <c r="D89" s="2" t="s">
        <v>84</v>
      </c>
      <c r="E89" s="2" t="s">
        <v>85</v>
      </c>
      <c r="F89" s="2" t="s">
        <v>88</v>
      </c>
      <c r="G89" s="2"/>
      <c r="H89" s="41">
        <f>H90</f>
        <v>46.6</v>
      </c>
      <c r="I89" s="42">
        <f>I90</f>
        <v>32.5</v>
      </c>
      <c r="J89" s="52">
        <f t="shared" si="4"/>
        <v>0.69742489270386265</v>
      </c>
    </row>
    <row r="90" spans="1:10" s="8" customFormat="1" ht="59.25" customHeight="1">
      <c r="A90" s="28" t="s">
        <v>2</v>
      </c>
      <c r="B90" s="2" t="s">
        <v>20</v>
      </c>
      <c r="C90" s="2" t="s">
        <v>54</v>
      </c>
      <c r="D90" s="2" t="s">
        <v>84</v>
      </c>
      <c r="E90" s="2" t="s">
        <v>85</v>
      </c>
      <c r="F90" s="2" t="s">
        <v>88</v>
      </c>
      <c r="G90" s="2" t="s">
        <v>103</v>
      </c>
      <c r="H90" s="41">
        <v>46.6</v>
      </c>
      <c r="I90" s="42">
        <v>32.5</v>
      </c>
      <c r="J90" s="52">
        <f t="shared" si="4"/>
        <v>0.69742489270386265</v>
      </c>
    </row>
    <row r="91" spans="1:10" s="8" customFormat="1" ht="96.75" customHeight="1">
      <c r="A91" s="28" t="s">
        <v>91</v>
      </c>
      <c r="B91" s="2" t="s">
        <v>20</v>
      </c>
      <c r="C91" s="2" t="s">
        <v>54</v>
      </c>
      <c r="D91" s="2" t="s">
        <v>84</v>
      </c>
      <c r="E91" s="2" t="s">
        <v>85</v>
      </c>
      <c r="F91" s="2" t="s">
        <v>89</v>
      </c>
      <c r="G91" s="2"/>
      <c r="H91" s="41">
        <f>H92</f>
        <v>1</v>
      </c>
      <c r="I91" s="42">
        <f>I92</f>
        <v>0</v>
      </c>
      <c r="J91" s="52">
        <f t="shared" si="4"/>
        <v>0</v>
      </c>
    </row>
    <row r="92" spans="1:10" s="8" customFormat="1" ht="29.25" customHeight="1">
      <c r="A92" s="28" t="s">
        <v>107</v>
      </c>
      <c r="B92" s="2" t="s">
        <v>20</v>
      </c>
      <c r="C92" s="2" t="s">
        <v>54</v>
      </c>
      <c r="D92" s="2" t="s">
        <v>84</v>
      </c>
      <c r="E92" s="2" t="s">
        <v>85</v>
      </c>
      <c r="F92" s="2" t="s">
        <v>89</v>
      </c>
      <c r="G92" s="2" t="s">
        <v>100</v>
      </c>
      <c r="H92" s="41">
        <v>1</v>
      </c>
      <c r="I92" s="42">
        <v>0</v>
      </c>
      <c r="J92" s="52">
        <f t="shared" si="4"/>
        <v>0</v>
      </c>
    </row>
    <row r="93" spans="1:10" s="8" customFormat="1" ht="21.6" customHeight="1">
      <c r="A93" s="27" t="s">
        <v>56</v>
      </c>
      <c r="B93" s="1" t="s">
        <v>21</v>
      </c>
      <c r="C93" s="1" t="s">
        <v>52</v>
      </c>
      <c r="D93" s="1"/>
      <c r="E93" s="1"/>
      <c r="F93" s="2"/>
      <c r="G93" s="2"/>
      <c r="H93" s="39">
        <f>H94</f>
        <v>666</v>
      </c>
      <c r="I93" s="40">
        <f>I94</f>
        <v>666</v>
      </c>
      <c r="J93" s="52">
        <f t="shared" si="4"/>
        <v>1</v>
      </c>
    </row>
    <row r="94" spans="1:10" s="8" customFormat="1" ht="19.5" customHeight="1">
      <c r="A94" s="28" t="s">
        <v>57</v>
      </c>
      <c r="B94" s="2" t="s">
        <v>21</v>
      </c>
      <c r="C94" s="2" t="s">
        <v>22</v>
      </c>
      <c r="D94" s="2"/>
      <c r="E94" s="2"/>
      <c r="F94" s="2"/>
      <c r="G94" s="2"/>
      <c r="H94" s="41">
        <f>H95</f>
        <v>666</v>
      </c>
      <c r="I94" s="42">
        <f>I95</f>
        <v>666</v>
      </c>
      <c r="J94" s="52">
        <f t="shared" si="4"/>
        <v>1</v>
      </c>
    </row>
    <row r="95" spans="1:10" s="8" customFormat="1" ht="21.75" customHeight="1">
      <c r="A95" s="28" t="s">
        <v>93</v>
      </c>
      <c r="B95" s="2" t="s">
        <v>21</v>
      </c>
      <c r="C95" s="2" t="s">
        <v>22</v>
      </c>
      <c r="D95" s="2" t="s">
        <v>84</v>
      </c>
      <c r="E95" s="2" t="s">
        <v>63</v>
      </c>
      <c r="F95" s="2" t="s">
        <v>64</v>
      </c>
      <c r="G95" s="2"/>
      <c r="H95" s="41">
        <f>H97</f>
        <v>666</v>
      </c>
      <c r="I95" s="42">
        <f>I97</f>
        <v>666</v>
      </c>
      <c r="J95" s="52">
        <f t="shared" si="4"/>
        <v>1</v>
      </c>
    </row>
    <row r="96" spans="1:10" s="8" customFormat="1" ht="19.5" customHeight="1">
      <c r="A96" s="28" t="s">
        <v>94</v>
      </c>
      <c r="B96" s="2" t="s">
        <v>21</v>
      </c>
      <c r="C96" s="2" t="s">
        <v>22</v>
      </c>
      <c r="D96" s="2" t="s">
        <v>84</v>
      </c>
      <c r="E96" s="2" t="s">
        <v>85</v>
      </c>
      <c r="F96" s="2" t="s">
        <v>64</v>
      </c>
      <c r="G96" s="2"/>
      <c r="H96" s="41">
        <f>H97</f>
        <v>666</v>
      </c>
      <c r="I96" s="42">
        <f>I97</f>
        <v>666</v>
      </c>
      <c r="J96" s="52">
        <f t="shared" si="4"/>
        <v>1</v>
      </c>
    </row>
    <row r="97" spans="1:13" s="8" customFormat="1" ht="45.75" customHeight="1">
      <c r="A97" s="30" t="s">
        <v>308</v>
      </c>
      <c r="B97" s="2" t="s">
        <v>21</v>
      </c>
      <c r="C97" s="2" t="s">
        <v>22</v>
      </c>
      <c r="D97" s="2" t="s">
        <v>84</v>
      </c>
      <c r="E97" s="2" t="s">
        <v>85</v>
      </c>
      <c r="F97" s="2" t="s">
        <v>355</v>
      </c>
      <c r="G97" s="2"/>
      <c r="H97" s="41">
        <f>H98</f>
        <v>666</v>
      </c>
      <c r="I97" s="42">
        <f>I98</f>
        <v>666</v>
      </c>
      <c r="J97" s="52">
        <f t="shared" si="4"/>
        <v>1</v>
      </c>
    </row>
    <row r="98" spans="1:13" s="8" customFormat="1" ht="23.25" customHeight="1">
      <c r="A98" s="30" t="s">
        <v>119</v>
      </c>
      <c r="B98" s="2" t="s">
        <v>21</v>
      </c>
      <c r="C98" s="2" t="s">
        <v>22</v>
      </c>
      <c r="D98" s="2" t="s">
        <v>84</v>
      </c>
      <c r="E98" s="2" t="s">
        <v>85</v>
      </c>
      <c r="F98" s="2" t="s">
        <v>355</v>
      </c>
      <c r="G98" s="2" t="s">
        <v>120</v>
      </c>
      <c r="H98" s="41">
        <v>666</v>
      </c>
      <c r="I98" s="42">
        <v>666</v>
      </c>
      <c r="J98" s="52">
        <f t="shared" si="4"/>
        <v>1</v>
      </c>
    </row>
    <row r="99" spans="1:13" s="8" customFormat="1" ht="32.450000000000003" customHeight="1">
      <c r="A99" s="27" t="s">
        <v>98</v>
      </c>
      <c r="B99" s="1" t="s">
        <v>22</v>
      </c>
      <c r="C99" s="2"/>
      <c r="D99" s="2"/>
      <c r="E99" s="2"/>
      <c r="F99" s="2"/>
      <c r="G99" s="2"/>
      <c r="H99" s="39">
        <f>H100+H106+H122</f>
        <v>5823.3</v>
      </c>
      <c r="I99" s="40">
        <f>I100+I106+I122</f>
        <v>5400.1</v>
      </c>
      <c r="J99" s="52">
        <f t="shared" si="4"/>
        <v>0.92732643003108206</v>
      </c>
    </row>
    <row r="100" spans="1:13" s="5" customFormat="1" ht="19.149999999999999" customHeight="1">
      <c r="A100" s="27" t="s">
        <v>61</v>
      </c>
      <c r="B100" s="1" t="s">
        <v>22</v>
      </c>
      <c r="C100" s="1" t="s">
        <v>23</v>
      </c>
      <c r="D100" s="1"/>
      <c r="E100" s="1"/>
      <c r="F100" s="1"/>
      <c r="G100" s="1" t="s">
        <v>18</v>
      </c>
      <c r="H100" s="39">
        <f>H101</f>
        <v>616.79999999999995</v>
      </c>
      <c r="I100" s="40">
        <f>I101</f>
        <v>616.79999999999995</v>
      </c>
      <c r="J100" s="52">
        <f t="shared" si="4"/>
        <v>1</v>
      </c>
    </row>
    <row r="101" spans="1:13" s="8" customFormat="1" ht="18" customHeight="1">
      <c r="A101" s="30" t="s">
        <v>93</v>
      </c>
      <c r="B101" s="2" t="s">
        <v>22</v>
      </c>
      <c r="C101" s="2" t="s">
        <v>23</v>
      </c>
      <c r="D101" s="2" t="s">
        <v>84</v>
      </c>
      <c r="E101" s="2" t="s">
        <v>63</v>
      </c>
      <c r="F101" s="2" t="s">
        <v>64</v>
      </c>
      <c r="G101" s="2"/>
      <c r="H101" s="41">
        <f>H103</f>
        <v>616.79999999999995</v>
      </c>
      <c r="I101" s="42">
        <f>I103</f>
        <v>616.79999999999995</v>
      </c>
      <c r="J101" s="52">
        <f t="shared" si="4"/>
        <v>1</v>
      </c>
    </row>
    <row r="102" spans="1:13" s="8" customFormat="1" ht="17.25" customHeight="1">
      <c r="A102" s="30" t="s">
        <v>94</v>
      </c>
      <c r="B102" s="2" t="s">
        <v>22</v>
      </c>
      <c r="C102" s="2" t="s">
        <v>23</v>
      </c>
      <c r="D102" s="2" t="s">
        <v>84</v>
      </c>
      <c r="E102" s="2" t="s">
        <v>85</v>
      </c>
      <c r="F102" s="2" t="s">
        <v>64</v>
      </c>
      <c r="G102" s="2"/>
      <c r="H102" s="41">
        <f>H103</f>
        <v>616.79999999999995</v>
      </c>
      <c r="I102" s="42">
        <f>I103</f>
        <v>616.79999999999995</v>
      </c>
      <c r="J102" s="52">
        <f t="shared" si="4"/>
        <v>1</v>
      </c>
    </row>
    <row r="103" spans="1:13" s="8" customFormat="1" ht="74.25" customHeight="1">
      <c r="A103" s="30" t="s">
        <v>108</v>
      </c>
      <c r="B103" s="2" t="s">
        <v>22</v>
      </c>
      <c r="C103" s="2" t="s">
        <v>23</v>
      </c>
      <c r="D103" s="2" t="s">
        <v>84</v>
      </c>
      <c r="E103" s="2" t="s">
        <v>85</v>
      </c>
      <c r="F103" s="2" t="s">
        <v>174</v>
      </c>
      <c r="G103" s="2"/>
      <c r="H103" s="41">
        <f>H104+H105</f>
        <v>616.79999999999995</v>
      </c>
      <c r="I103" s="42">
        <f>I104+I105</f>
        <v>616.79999999999995</v>
      </c>
      <c r="J103" s="52">
        <f t="shared" si="4"/>
        <v>1</v>
      </c>
      <c r="M103" s="8" t="s">
        <v>77</v>
      </c>
    </row>
    <row r="104" spans="1:13" s="8" customFormat="1" ht="32.25" customHeight="1">
      <c r="A104" s="28" t="s">
        <v>185</v>
      </c>
      <c r="B104" s="2" t="s">
        <v>22</v>
      </c>
      <c r="C104" s="2" t="s">
        <v>23</v>
      </c>
      <c r="D104" s="2" t="s">
        <v>84</v>
      </c>
      <c r="E104" s="2" t="s">
        <v>85</v>
      </c>
      <c r="F104" s="2" t="s">
        <v>174</v>
      </c>
      <c r="G104" s="2" t="s">
        <v>103</v>
      </c>
      <c r="H104" s="41">
        <v>539.4</v>
      </c>
      <c r="I104" s="42">
        <v>539.4</v>
      </c>
      <c r="J104" s="52">
        <f t="shared" si="4"/>
        <v>1</v>
      </c>
    </row>
    <row r="105" spans="1:13" s="8" customFormat="1" ht="33" customHeight="1">
      <c r="A105" s="28" t="s">
        <v>107</v>
      </c>
      <c r="B105" s="2" t="s">
        <v>22</v>
      </c>
      <c r="C105" s="2" t="s">
        <v>23</v>
      </c>
      <c r="D105" s="2" t="s">
        <v>84</v>
      </c>
      <c r="E105" s="2" t="s">
        <v>85</v>
      </c>
      <c r="F105" s="2" t="s">
        <v>174</v>
      </c>
      <c r="G105" s="2" t="s">
        <v>100</v>
      </c>
      <c r="H105" s="41">
        <v>77.400000000000006</v>
      </c>
      <c r="I105" s="42">
        <v>77.400000000000006</v>
      </c>
      <c r="J105" s="52">
        <f t="shared" si="4"/>
        <v>1</v>
      </c>
    </row>
    <row r="106" spans="1:13" s="5" customFormat="1" ht="37.5" customHeight="1">
      <c r="A106" s="27" t="s">
        <v>95</v>
      </c>
      <c r="B106" s="1" t="s">
        <v>22</v>
      </c>
      <c r="C106" s="1" t="s">
        <v>29</v>
      </c>
      <c r="D106" s="1"/>
      <c r="E106" s="1"/>
      <c r="F106" s="1"/>
      <c r="G106" s="1"/>
      <c r="H106" s="39">
        <f>H107+H113+H116+H119</f>
        <v>5106.5</v>
      </c>
      <c r="I106" s="40">
        <f>I107+I113+I116+I119</f>
        <v>4778</v>
      </c>
      <c r="J106" s="52">
        <f t="shared" si="4"/>
        <v>0.93567022422402824</v>
      </c>
    </row>
    <row r="107" spans="1:13" s="8" customFormat="1" ht="47.25" customHeight="1">
      <c r="A107" s="28" t="s">
        <v>200</v>
      </c>
      <c r="B107" s="2" t="s">
        <v>22</v>
      </c>
      <c r="C107" s="2" t="s">
        <v>29</v>
      </c>
      <c r="D107" s="2" t="s">
        <v>25</v>
      </c>
      <c r="E107" s="2" t="s">
        <v>63</v>
      </c>
      <c r="F107" s="2" t="s">
        <v>64</v>
      </c>
      <c r="G107" s="2"/>
      <c r="H107" s="41">
        <f>H108</f>
        <v>4606.5</v>
      </c>
      <c r="I107" s="42">
        <f>I108</f>
        <v>4441.3999999999996</v>
      </c>
      <c r="J107" s="52">
        <f t="shared" si="4"/>
        <v>0.96415934006295445</v>
      </c>
    </row>
    <row r="108" spans="1:13" s="8" customFormat="1" ht="71.25" customHeight="1">
      <c r="A108" s="28" t="s">
        <v>201</v>
      </c>
      <c r="B108" s="2" t="s">
        <v>22</v>
      </c>
      <c r="C108" s="2" t="s">
        <v>29</v>
      </c>
      <c r="D108" s="2" t="s">
        <v>25</v>
      </c>
      <c r="E108" s="2" t="s">
        <v>69</v>
      </c>
      <c r="F108" s="2" t="s">
        <v>99</v>
      </c>
      <c r="G108" s="2"/>
      <c r="H108" s="41">
        <f>H109</f>
        <v>4606.5</v>
      </c>
      <c r="I108" s="42">
        <f>I109</f>
        <v>4441.3999999999996</v>
      </c>
      <c r="J108" s="52">
        <f t="shared" si="4"/>
        <v>0.96415934006295445</v>
      </c>
    </row>
    <row r="109" spans="1:13" s="8" customFormat="1" ht="78.75" customHeight="1">
      <c r="A109" s="28" t="s">
        <v>202</v>
      </c>
      <c r="B109" s="2" t="s">
        <v>22</v>
      </c>
      <c r="C109" s="2" t="s">
        <v>29</v>
      </c>
      <c r="D109" s="2" t="s">
        <v>25</v>
      </c>
      <c r="E109" s="2" t="s">
        <v>69</v>
      </c>
      <c r="F109" s="2" t="s">
        <v>99</v>
      </c>
      <c r="G109" s="2"/>
      <c r="H109" s="41">
        <f>SUM(H110:H112)</f>
        <v>4606.5</v>
      </c>
      <c r="I109" s="42">
        <f>SUM(I110:I112)</f>
        <v>4441.3999999999996</v>
      </c>
      <c r="J109" s="52">
        <f t="shared" si="4"/>
        <v>0.96415934006295445</v>
      </c>
    </row>
    <row r="110" spans="1:13" s="8" customFormat="1" ht="59.25" customHeight="1">
      <c r="A110" s="28" t="s">
        <v>2</v>
      </c>
      <c r="B110" s="2" t="s">
        <v>22</v>
      </c>
      <c r="C110" s="2" t="s">
        <v>29</v>
      </c>
      <c r="D110" s="2" t="s">
        <v>25</v>
      </c>
      <c r="E110" s="2" t="s">
        <v>69</v>
      </c>
      <c r="F110" s="2" t="s">
        <v>99</v>
      </c>
      <c r="G110" s="2" t="s">
        <v>103</v>
      </c>
      <c r="H110" s="41">
        <v>3433.4</v>
      </c>
      <c r="I110" s="42">
        <v>3411.6</v>
      </c>
      <c r="J110" s="52">
        <f t="shared" si="4"/>
        <v>0.99365060872604405</v>
      </c>
    </row>
    <row r="111" spans="1:13" s="8" customFormat="1" ht="27.75" customHeight="1">
      <c r="A111" s="28" t="s">
        <v>107</v>
      </c>
      <c r="B111" s="2" t="s">
        <v>22</v>
      </c>
      <c r="C111" s="2" t="s">
        <v>29</v>
      </c>
      <c r="D111" s="2" t="s">
        <v>25</v>
      </c>
      <c r="E111" s="2" t="s">
        <v>69</v>
      </c>
      <c r="F111" s="2" t="s">
        <v>99</v>
      </c>
      <c r="G111" s="2" t="s">
        <v>100</v>
      </c>
      <c r="H111" s="41">
        <v>1164.7</v>
      </c>
      <c r="I111" s="42">
        <v>1028.3</v>
      </c>
      <c r="J111" s="52">
        <f t="shared" si="4"/>
        <v>0.88288829741564345</v>
      </c>
    </row>
    <row r="112" spans="1:13" s="8" customFormat="1" ht="23.25" customHeight="1">
      <c r="A112" s="28" t="s">
        <v>82</v>
      </c>
      <c r="B112" s="2" t="s">
        <v>22</v>
      </c>
      <c r="C112" s="2" t="s">
        <v>29</v>
      </c>
      <c r="D112" s="2" t="s">
        <v>25</v>
      </c>
      <c r="E112" s="2" t="s">
        <v>69</v>
      </c>
      <c r="F112" s="2" t="s">
        <v>99</v>
      </c>
      <c r="G112" s="2" t="s">
        <v>83</v>
      </c>
      <c r="H112" s="41">
        <v>8.4</v>
      </c>
      <c r="I112" s="42">
        <v>1.5</v>
      </c>
      <c r="J112" s="52">
        <f t="shared" si="4"/>
        <v>0.17857142857142858</v>
      </c>
    </row>
    <row r="113" spans="1:10" s="8" customFormat="1" ht="69.75" customHeight="1">
      <c r="A113" s="28" t="s">
        <v>264</v>
      </c>
      <c r="B113" s="2" t="s">
        <v>22</v>
      </c>
      <c r="C113" s="2" t="s">
        <v>29</v>
      </c>
      <c r="D113" s="2" t="s">
        <v>25</v>
      </c>
      <c r="E113" s="2" t="s">
        <v>72</v>
      </c>
      <c r="F113" s="2" t="s">
        <v>64</v>
      </c>
      <c r="G113" s="2"/>
      <c r="H113" s="41">
        <f>H114</f>
        <v>48</v>
      </c>
      <c r="I113" s="42">
        <f>I114</f>
        <v>0</v>
      </c>
      <c r="J113" s="52">
        <f t="shared" si="4"/>
        <v>0</v>
      </c>
    </row>
    <row r="114" spans="1:10" s="8" customFormat="1" ht="81" customHeight="1">
      <c r="A114" s="28" t="s">
        <v>265</v>
      </c>
      <c r="B114" s="2" t="s">
        <v>22</v>
      </c>
      <c r="C114" s="2" t="s">
        <v>29</v>
      </c>
      <c r="D114" s="2" t="s">
        <v>25</v>
      </c>
      <c r="E114" s="2" t="s">
        <v>72</v>
      </c>
      <c r="F114" s="2" t="s">
        <v>203</v>
      </c>
      <c r="G114" s="2"/>
      <c r="H114" s="41">
        <f>SUM(H115:H115)</f>
        <v>48</v>
      </c>
      <c r="I114" s="42">
        <f>SUM(I115:I115)</f>
        <v>0</v>
      </c>
      <c r="J114" s="52">
        <f t="shared" si="4"/>
        <v>0</v>
      </c>
    </row>
    <row r="115" spans="1:10" s="8" customFormat="1" ht="30" customHeight="1">
      <c r="A115" s="28" t="s">
        <v>107</v>
      </c>
      <c r="B115" s="2" t="s">
        <v>22</v>
      </c>
      <c r="C115" s="2" t="s">
        <v>29</v>
      </c>
      <c r="D115" s="2" t="s">
        <v>25</v>
      </c>
      <c r="E115" s="2" t="s">
        <v>72</v>
      </c>
      <c r="F115" s="2" t="s">
        <v>203</v>
      </c>
      <c r="G115" s="2" t="s">
        <v>100</v>
      </c>
      <c r="H115" s="41">
        <v>48</v>
      </c>
      <c r="I115" s="42">
        <v>0</v>
      </c>
      <c r="J115" s="52">
        <f t="shared" si="4"/>
        <v>0</v>
      </c>
    </row>
    <row r="116" spans="1:10" s="8" customFormat="1" ht="52.5" customHeight="1">
      <c r="A116" s="28" t="s">
        <v>266</v>
      </c>
      <c r="B116" s="2" t="s">
        <v>22</v>
      </c>
      <c r="C116" s="2" t="s">
        <v>29</v>
      </c>
      <c r="D116" s="2" t="s">
        <v>25</v>
      </c>
      <c r="E116" s="2" t="s">
        <v>72</v>
      </c>
      <c r="F116" s="2" t="s">
        <v>64</v>
      </c>
      <c r="G116" s="2"/>
      <c r="H116" s="41">
        <f>H117</f>
        <v>209.8</v>
      </c>
      <c r="I116" s="42">
        <f>I117</f>
        <v>97.3</v>
      </c>
      <c r="J116" s="52">
        <f t="shared" si="4"/>
        <v>0.46377502383222113</v>
      </c>
    </row>
    <row r="117" spans="1:10" s="8" customFormat="1" ht="70.5" customHeight="1">
      <c r="A117" s="28" t="s">
        <v>267</v>
      </c>
      <c r="B117" s="2" t="s">
        <v>22</v>
      </c>
      <c r="C117" s="2" t="s">
        <v>29</v>
      </c>
      <c r="D117" s="2" t="s">
        <v>25</v>
      </c>
      <c r="E117" s="2" t="s">
        <v>72</v>
      </c>
      <c r="F117" s="2" t="s">
        <v>207</v>
      </c>
      <c r="G117" s="2"/>
      <c r="H117" s="41">
        <f>SUM(H118:H118)</f>
        <v>209.8</v>
      </c>
      <c r="I117" s="42">
        <f>SUM(I118:I118)</f>
        <v>97.3</v>
      </c>
      <c r="J117" s="52">
        <f t="shared" si="4"/>
        <v>0.46377502383222113</v>
      </c>
    </row>
    <row r="118" spans="1:10" s="8" customFormat="1" ht="27.75" customHeight="1">
      <c r="A118" s="28" t="s">
        <v>107</v>
      </c>
      <c r="B118" s="2" t="s">
        <v>22</v>
      </c>
      <c r="C118" s="2" t="s">
        <v>29</v>
      </c>
      <c r="D118" s="2" t="s">
        <v>25</v>
      </c>
      <c r="E118" s="2" t="s">
        <v>72</v>
      </c>
      <c r="F118" s="2" t="s">
        <v>207</v>
      </c>
      <c r="G118" s="2" t="s">
        <v>100</v>
      </c>
      <c r="H118" s="41">
        <v>209.8</v>
      </c>
      <c r="I118" s="42">
        <v>97.3</v>
      </c>
      <c r="J118" s="52">
        <f t="shared" si="4"/>
        <v>0.46377502383222113</v>
      </c>
    </row>
    <row r="119" spans="1:10" s="8" customFormat="1" ht="72" customHeight="1">
      <c r="A119" s="28" t="s">
        <v>268</v>
      </c>
      <c r="B119" s="2" t="s">
        <v>22</v>
      </c>
      <c r="C119" s="2" t="s">
        <v>29</v>
      </c>
      <c r="D119" s="2" t="s">
        <v>25</v>
      </c>
      <c r="E119" s="2" t="s">
        <v>72</v>
      </c>
      <c r="F119" s="2" t="s">
        <v>64</v>
      </c>
      <c r="G119" s="2"/>
      <c r="H119" s="41">
        <f>H120</f>
        <v>242.2</v>
      </c>
      <c r="I119" s="42">
        <f>I120</f>
        <v>239.3</v>
      </c>
      <c r="J119" s="52">
        <f t="shared" si="4"/>
        <v>0.98802642444260946</v>
      </c>
    </row>
    <row r="120" spans="1:10" s="8" customFormat="1" ht="67.5" customHeight="1">
      <c r="A120" s="28" t="s">
        <v>269</v>
      </c>
      <c r="B120" s="2" t="s">
        <v>22</v>
      </c>
      <c r="C120" s="2" t="s">
        <v>29</v>
      </c>
      <c r="D120" s="2" t="s">
        <v>25</v>
      </c>
      <c r="E120" s="2" t="s">
        <v>72</v>
      </c>
      <c r="F120" s="2" t="s">
        <v>252</v>
      </c>
      <c r="G120" s="2"/>
      <c r="H120" s="41">
        <f>SUM(H121:H121)</f>
        <v>242.2</v>
      </c>
      <c r="I120" s="42">
        <f>SUM(I121:I121)</f>
        <v>239.3</v>
      </c>
      <c r="J120" s="52">
        <f t="shared" si="4"/>
        <v>0.98802642444260946</v>
      </c>
    </row>
    <row r="121" spans="1:10" s="8" customFormat="1" ht="30.75" customHeight="1">
      <c r="A121" s="28" t="s">
        <v>107</v>
      </c>
      <c r="B121" s="2" t="s">
        <v>22</v>
      </c>
      <c r="C121" s="2" t="s">
        <v>29</v>
      </c>
      <c r="D121" s="2" t="s">
        <v>25</v>
      </c>
      <c r="E121" s="2" t="s">
        <v>72</v>
      </c>
      <c r="F121" s="2" t="s">
        <v>252</v>
      </c>
      <c r="G121" s="2" t="s">
        <v>100</v>
      </c>
      <c r="H121" s="41">
        <v>242.2</v>
      </c>
      <c r="I121" s="42">
        <v>239.3</v>
      </c>
      <c r="J121" s="52">
        <f t="shared" si="4"/>
        <v>0.98802642444260946</v>
      </c>
    </row>
    <row r="122" spans="1:10" s="5" customFormat="1" ht="29.25" customHeight="1">
      <c r="A122" s="27" t="s">
        <v>250</v>
      </c>
      <c r="B122" s="1" t="s">
        <v>22</v>
      </c>
      <c r="C122" s="1" t="s">
        <v>44</v>
      </c>
      <c r="D122" s="1"/>
      <c r="E122" s="1"/>
      <c r="F122" s="1"/>
      <c r="G122" s="1"/>
      <c r="H122" s="39">
        <f t="shared" ref="H122:I124" si="5">H123</f>
        <v>100</v>
      </c>
      <c r="I122" s="40">
        <f t="shared" si="5"/>
        <v>5.3</v>
      </c>
      <c r="J122" s="52">
        <f t="shared" si="4"/>
        <v>5.2999999999999999E-2</v>
      </c>
    </row>
    <row r="123" spans="1:10" s="8" customFormat="1" ht="56.25" customHeight="1">
      <c r="A123" s="28" t="s">
        <v>262</v>
      </c>
      <c r="B123" s="2" t="s">
        <v>22</v>
      </c>
      <c r="C123" s="2" t="s">
        <v>44</v>
      </c>
      <c r="D123" s="2" t="s">
        <v>251</v>
      </c>
      <c r="E123" s="2" t="s">
        <v>63</v>
      </c>
      <c r="F123" s="2" t="s">
        <v>64</v>
      </c>
      <c r="G123" s="2"/>
      <c r="H123" s="41">
        <f t="shared" si="5"/>
        <v>100</v>
      </c>
      <c r="I123" s="42">
        <f t="shared" si="5"/>
        <v>5.3</v>
      </c>
      <c r="J123" s="52">
        <f t="shared" si="4"/>
        <v>5.2999999999999999E-2</v>
      </c>
    </row>
    <row r="124" spans="1:10" s="8" customFormat="1" ht="57.75" customHeight="1">
      <c r="A124" s="28" t="s">
        <v>263</v>
      </c>
      <c r="B124" s="2" t="s">
        <v>22</v>
      </c>
      <c r="C124" s="2" t="s">
        <v>44</v>
      </c>
      <c r="D124" s="2" t="s">
        <v>251</v>
      </c>
      <c r="E124" s="2" t="s">
        <v>69</v>
      </c>
      <c r="F124" s="2" t="s">
        <v>252</v>
      </c>
      <c r="G124" s="2"/>
      <c r="H124" s="41">
        <f t="shared" si="5"/>
        <v>100</v>
      </c>
      <c r="I124" s="42">
        <f t="shared" si="5"/>
        <v>5.3</v>
      </c>
      <c r="J124" s="52">
        <f t="shared" si="4"/>
        <v>5.2999999999999999E-2</v>
      </c>
    </row>
    <row r="125" spans="1:10" s="8" customFormat="1" ht="27.75" customHeight="1">
      <c r="A125" s="28" t="s">
        <v>107</v>
      </c>
      <c r="B125" s="2" t="s">
        <v>22</v>
      </c>
      <c r="C125" s="2" t="s">
        <v>44</v>
      </c>
      <c r="D125" s="2" t="s">
        <v>251</v>
      </c>
      <c r="E125" s="2" t="s">
        <v>69</v>
      </c>
      <c r="F125" s="2" t="s">
        <v>252</v>
      </c>
      <c r="G125" s="2" t="s">
        <v>100</v>
      </c>
      <c r="H125" s="41">
        <v>100</v>
      </c>
      <c r="I125" s="42">
        <v>5.3</v>
      </c>
      <c r="J125" s="52">
        <f t="shared" si="4"/>
        <v>5.2999999999999999E-2</v>
      </c>
    </row>
    <row r="126" spans="1:10" s="8" customFormat="1" ht="18.600000000000001" customHeight="1">
      <c r="A126" s="27" t="s">
        <v>31</v>
      </c>
      <c r="B126" s="1" t="s">
        <v>23</v>
      </c>
      <c r="C126" s="1" t="s">
        <v>16</v>
      </c>
      <c r="D126" s="1"/>
      <c r="E126" s="1"/>
      <c r="F126" s="1"/>
      <c r="G126" s="1" t="s">
        <v>18</v>
      </c>
      <c r="H126" s="39">
        <f>H127+H136+H144</f>
        <v>15789.4</v>
      </c>
      <c r="I126" s="40">
        <f>I127+I136+I144</f>
        <v>14662.400000000001</v>
      </c>
      <c r="J126" s="52">
        <f t="shared" si="4"/>
        <v>0.92862300024066791</v>
      </c>
    </row>
    <row r="127" spans="1:10" s="5" customFormat="1" ht="16.5" customHeight="1">
      <c r="A127" s="27" t="s">
        <v>1</v>
      </c>
      <c r="B127" s="1" t="s">
        <v>23</v>
      </c>
      <c r="C127" s="1" t="s">
        <v>24</v>
      </c>
      <c r="D127" s="1"/>
      <c r="E127" s="1"/>
      <c r="F127" s="1"/>
      <c r="G127" s="1"/>
      <c r="H127" s="39">
        <f>H128+H132</f>
        <v>543</v>
      </c>
      <c r="I127" s="40">
        <f>I128+I132</f>
        <v>541</v>
      </c>
      <c r="J127" s="52">
        <f t="shared" si="4"/>
        <v>0.99631675874769798</v>
      </c>
    </row>
    <row r="128" spans="1:10" s="8" customFormat="1" ht="73.5" hidden="1" customHeight="1">
      <c r="A128" s="30" t="s">
        <v>204</v>
      </c>
      <c r="B128" s="2" t="s">
        <v>23</v>
      </c>
      <c r="C128" s="2" t="s">
        <v>24</v>
      </c>
      <c r="D128" s="2" t="s">
        <v>26</v>
      </c>
      <c r="E128" s="2" t="s">
        <v>63</v>
      </c>
      <c r="F128" s="2" t="s">
        <v>64</v>
      </c>
      <c r="G128" s="2"/>
      <c r="H128" s="41">
        <f t="shared" ref="H128:I130" si="6">H129</f>
        <v>0</v>
      </c>
      <c r="I128" s="42">
        <f t="shared" si="6"/>
        <v>0</v>
      </c>
      <c r="J128" s="52"/>
    </row>
    <row r="129" spans="1:10" s="8" customFormat="1" ht="73.5" hidden="1" customHeight="1">
      <c r="A129" s="28" t="s">
        <v>205</v>
      </c>
      <c r="B129" s="2" t="s">
        <v>23</v>
      </c>
      <c r="C129" s="2" t="s">
        <v>24</v>
      </c>
      <c r="D129" s="2" t="s">
        <v>26</v>
      </c>
      <c r="E129" s="2" t="s">
        <v>69</v>
      </c>
      <c r="F129" s="2" t="s">
        <v>64</v>
      </c>
      <c r="G129" s="2"/>
      <c r="H129" s="41">
        <f t="shared" si="6"/>
        <v>0</v>
      </c>
      <c r="I129" s="42">
        <f t="shared" si="6"/>
        <v>0</v>
      </c>
      <c r="J129" s="52"/>
    </row>
    <row r="130" spans="1:10" s="8" customFormat="1" ht="73.5" hidden="1" customHeight="1">
      <c r="A130" s="28" t="s">
        <v>206</v>
      </c>
      <c r="B130" s="2" t="s">
        <v>23</v>
      </c>
      <c r="C130" s="2" t="s">
        <v>24</v>
      </c>
      <c r="D130" s="2" t="s">
        <v>26</v>
      </c>
      <c r="E130" s="2" t="s">
        <v>69</v>
      </c>
      <c r="F130" s="2" t="s">
        <v>135</v>
      </c>
      <c r="G130" s="2"/>
      <c r="H130" s="41">
        <f t="shared" si="6"/>
        <v>0</v>
      </c>
      <c r="I130" s="42">
        <f t="shared" si="6"/>
        <v>0</v>
      </c>
      <c r="J130" s="52"/>
    </row>
    <row r="131" spans="1:10" s="8" customFormat="1" ht="73.5" hidden="1" customHeight="1">
      <c r="A131" s="28" t="s">
        <v>107</v>
      </c>
      <c r="B131" s="2" t="s">
        <v>23</v>
      </c>
      <c r="C131" s="2" t="s">
        <v>24</v>
      </c>
      <c r="D131" s="2" t="s">
        <v>26</v>
      </c>
      <c r="E131" s="2" t="s">
        <v>69</v>
      </c>
      <c r="F131" s="2" t="s">
        <v>135</v>
      </c>
      <c r="G131" s="2" t="s">
        <v>100</v>
      </c>
      <c r="H131" s="41"/>
      <c r="I131" s="42"/>
      <c r="J131" s="52"/>
    </row>
    <row r="132" spans="1:10" s="8" customFormat="1" ht="18.600000000000001" customHeight="1">
      <c r="A132" s="28" t="s">
        <v>93</v>
      </c>
      <c r="B132" s="2" t="s">
        <v>23</v>
      </c>
      <c r="C132" s="2" t="s">
        <v>24</v>
      </c>
      <c r="D132" s="2" t="s">
        <v>84</v>
      </c>
      <c r="E132" s="2" t="s">
        <v>63</v>
      </c>
      <c r="F132" s="2" t="s">
        <v>64</v>
      </c>
      <c r="G132" s="2"/>
      <c r="H132" s="41">
        <f t="shared" ref="H132:I134" si="7">H133</f>
        <v>543</v>
      </c>
      <c r="I132" s="42">
        <f t="shared" si="7"/>
        <v>541</v>
      </c>
      <c r="J132" s="52">
        <f t="shared" ref="J132:J140" si="8">I132/H132</f>
        <v>0.99631675874769798</v>
      </c>
    </row>
    <row r="133" spans="1:10" s="8" customFormat="1" ht="18.600000000000001" customHeight="1">
      <c r="A133" s="28" t="s">
        <v>94</v>
      </c>
      <c r="B133" s="2" t="s">
        <v>23</v>
      </c>
      <c r="C133" s="2" t="s">
        <v>24</v>
      </c>
      <c r="D133" s="2" t="s">
        <v>84</v>
      </c>
      <c r="E133" s="2" t="s">
        <v>85</v>
      </c>
      <c r="F133" s="2" t="s">
        <v>64</v>
      </c>
      <c r="G133" s="2"/>
      <c r="H133" s="41">
        <f t="shared" si="7"/>
        <v>543</v>
      </c>
      <c r="I133" s="42">
        <f t="shared" si="7"/>
        <v>541</v>
      </c>
      <c r="J133" s="52">
        <f t="shared" si="8"/>
        <v>0.99631675874769798</v>
      </c>
    </row>
    <row r="134" spans="1:10" s="8" customFormat="1" ht="108" customHeight="1">
      <c r="A134" s="28" t="s">
        <v>163</v>
      </c>
      <c r="B134" s="2" t="s">
        <v>23</v>
      </c>
      <c r="C134" s="2" t="s">
        <v>24</v>
      </c>
      <c r="D134" s="2" t="s">
        <v>84</v>
      </c>
      <c r="E134" s="2" t="s">
        <v>85</v>
      </c>
      <c r="F134" s="2" t="s">
        <v>136</v>
      </c>
      <c r="G134" s="2"/>
      <c r="H134" s="41">
        <f t="shared" si="7"/>
        <v>543</v>
      </c>
      <c r="I134" s="42">
        <f t="shared" si="7"/>
        <v>541</v>
      </c>
      <c r="J134" s="52">
        <f t="shared" si="8"/>
        <v>0.99631675874769798</v>
      </c>
    </row>
    <row r="135" spans="1:10" s="8" customFormat="1" ht="30" customHeight="1">
      <c r="A135" s="28" t="s">
        <v>107</v>
      </c>
      <c r="B135" s="2" t="s">
        <v>23</v>
      </c>
      <c r="C135" s="2" t="s">
        <v>24</v>
      </c>
      <c r="D135" s="2" t="s">
        <v>84</v>
      </c>
      <c r="E135" s="2" t="s">
        <v>85</v>
      </c>
      <c r="F135" s="2" t="s">
        <v>136</v>
      </c>
      <c r="G135" s="2" t="s">
        <v>100</v>
      </c>
      <c r="H135" s="41">
        <v>543</v>
      </c>
      <c r="I135" s="42">
        <v>541</v>
      </c>
      <c r="J135" s="52">
        <f t="shared" si="8"/>
        <v>0.99631675874769798</v>
      </c>
    </row>
    <row r="136" spans="1:10" s="11" customFormat="1" ht="21.6" customHeight="1">
      <c r="A136" s="27" t="s">
        <v>96</v>
      </c>
      <c r="B136" s="1" t="s">
        <v>23</v>
      </c>
      <c r="C136" s="1" t="s">
        <v>29</v>
      </c>
      <c r="D136" s="10"/>
      <c r="E136" s="10"/>
      <c r="F136" s="10"/>
      <c r="G136" s="10"/>
      <c r="H136" s="39">
        <f>H137</f>
        <v>13529.5</v>
      </c>
      <c r="I136" s="40">
        <f>I137</f>
        <v>12455.7</v>
      </c>
      <c r="J136" s="52">
        <f t="shared" si="8"/>
        <v>0.92063269152592486</v>
      </c>
    </row>
    <row r="137" spans="1:10" s="8" customFormat="1" ht="32.25" customHeight="1">
      <c r="A137" s="30" t="s">
        <v>208</v>
      </c>
      <c r="B137" s="2" t="s">
        <v>23</v>
      </c>
      <c r="C137" s="2" t="s">
        <v>29</v>
      </c>
      <c r="D137" s="2" t="s">
        <v>32</v>
      </c>
      <c r="E137" s="2" t="s">
        <v>63</v>
      </c>
      <c r="F137" s="2" t="s">
        <v>64</v>
      </c>
      <c r="G137" s="12"/>
      <c r="H137" s="41">
        <f>H138+H141</f>
        <v>13529.5</v>
      </c>
      <c r="I137" s="42">
        <f>I138+I141</f>
        <v>12455.7</v>
      </c>
      <c r="J137" s="52">
        <f t="shared" si="8"/>
        <v>0.92063269152592486</v>
      </c>
    </row>
    <row r="138" spans="1:10" s="8" customFormat="1" ht="53.25" customHeight="1">
      <c r="A138" s="30" t="s">
        <v>209</v>
      </c>
      <c r="B138" s="2" t="s">
        <v>23</v>
      </c>
      <c r="C138" s="2" t="s">
        <v>29</v>
      </c>
      <c r="D138" s="2" t="s">
        <v>32</v>
      </c>
      <c r="E138" s="2" t="s">
        <v>69</v>
      </c>
      <c r="F138" s="2" t="s">
        <v>64</v>
      </c>
      <c r="G138" s="12"/>
      <c r="H138" s="41">
        <f>H139</f>
        <v>13529.5</v>
      </c>
      <c r="I138" s="42">
        <f>I139</f>
        <v>12455.7</v>
      </c>
      <c r="J138" s="52">
        <f t="shared" si="8"/>
        <v>0.92063269152592486</v>
      </c>
    </row>
    <row r="139" spans="1:10" s="8" customFormat="1" ht="59.25" customHeight="1">
      <c r="A139" s="30" t="s">
        <v>309</v>
      </c>
      <c r="B139" s="2" t="s">
        <v>23</v>
      </c>
      <c r="C139" s="2" t="s">
        <v>29</v>
      </c>
      <c r="D139" s="2" t="s">
        <v>32</v>
      </c>
      <c r="E139" s="2" t="s">
        <v>69</v>
      </c>
      <c r="F139" s="2" t="s">
        <v>137</v>
      </c>
      <c r="G139" s="12"/>
      <c r="H139" s="41">
        <f>H140</f>
        <v>13529.5</v>
      </c>
      <c r="I139" s="42">
        <f>I140</f>
        <v>12455.7</v>
      </c>
      <c r="J139" s="52">
        <f t="shared" si="8"/>
        <v>0.92063269152592486</v>
      </c>
    </row>
    <row r="140" spans="1:10" s="8" customFormat="1" ht="29.25" customHeight="1">
      <c r="A140" s="30" t="s">
        <v>107</v>
      </c>
      <c r="B140" s="2" t="s">
        <v>23</v>
      </c>
      <c r="C140" s="2" t="s">
        <v>29</v>
      </c>
      <c r="D140" s="2" t="s">
        <v>32</v>
      </c>
      <c r="E140" s="2" t="s">
        <v>69</v>
      </c>
      <c r="F140" s="2" t="s">
        <v>137</v>
      </c>
      <c r="G140" s="2" t="s">
        <v>100</v>
      </c>
      <c r="H140" s="41">
        <v>13529.5</v>
      </c>
      <c r="I140" s="42">
        <v>12455.7</v>
      </c>
      <c r="J140" s="52">
        <f t="shared" si="8"/>
        <v>0.92063269152592486</v>
      </c>
    </row>
    <row r="141" spans="1:10" s="8" customFormat="1" ht="57" hidden="1" customHeight="1">
      <c r="A141" s="30" t="s">
        <v>210</v>
      </c>
      <c r="B141" s="2" t="s">
        <v>23</v>
      </c>
      <c r="C141" s="2" t="s">
        <v>29</v>
      </c>
      <c r="D141" s="2" t="s">
        <v>32</v>
      </c>
      <c r="E141" s="2" t="s">
        <v>72</v>
      </c>
      <c r="F141" s="2" t="s">
        <v>64</v>
      </c>
      <c r="G141" s="2"/>
      <c r="H141" s="41">
        <f>H142</f>
        <v>0</v>
      </c>
      <c r="I141" s="42">
        <f>I142</f>
        <v>0</v>
      </c>
      <c r="J141" s="52"/>
    </row>
    <row r="142" spans="1:10" s="8" customFormat="1" ht="73.5" hidden="1" customHeight="1">
      <c r="A142" s="30" t="s">
        <v>211</v>
      </c>
      <c r="B142" s="2" t="s">
        <v>23</v>
      </c>
      <c r="C142" s="2" t="s">
        <v>29</v>
      </c>
      <c r="D142" s="2" t="s">
        <v>32</v>
      </c>
      <c r="E142" s="2" t="s">
        <v>72</v>
      </c>
      <c r="F142" s="2" t="s">
        <v>138</v>
      </c>
      <c r="G142" s="2"/>
      <c r="H142" s="41">
        <f>H143</f>
        <v>0</v>
      </c>
      <c r="I142" s="42">
        <f>I143</f>
        <v>0</v>
      </c>
      <c r="J142" s="52"/>
    </row>
    <row r="143" spans="1:10" s="8" customFormat="1" ht="73.5" hidden="1" customHeight="1">
      <c r="A143" s="30" t="s">
        <v>107</v>
      </c>
      <c r="B143" s="2" t="s">
        <v>23</v>
      </c>
      <c r="C143" s="2" t="s">
        <v>29</v>
      </c>
      <c r="D143" s="2" t="s">
        <v>32</v>
      </c>
      <c r="E143" s="2" t="s">
        <v>72</v>
      </c>
      <c r="F143" s="2" t="s">
        <v>138</v>
      </c>
      <c r="G143" s="2" t="s">
        <v>100</v>
      </c>
      <c r="H143" s="41"/>
      <c r="I143" s="42"/>
      <c r="J143" s="52"/>
    </row>
    <row r="144" spans="1:10" s="5" customFormat="1" ht="31.5" customHeight="1">
      <c r="A144" s="27" t="s">
        <v>59</v>
      </c>
      <c r="B144" s="1" t="s">
        <v>23</v>
      </c>
      <c r="C144" s="1" t="s">
        <v>60</v>
      </c>
      <c r="D144" s="13"/>
      <c r="E144" s="13"/>
      <c r="F144" s="13"/>
      <c r="G144" s="1"/>
      <c r="H144" s="39">
        <f>H145+H148</f>
        <v>1716.9</v>
      </c>
      <c r="I144" s="40">
        <f>I145+I148</f>
        <v>1665.7000000000003</v>
      </c>
      <c r="J144" s="52">
        <f>I144/H144</f>
        <v>0.97017881064709666</v>
      </c>
    </row>
    <row r="145" spans="1:10" s="8" customFormat="1" ht="30" customHeight="1">
      <c r="A145" s="28" t="s">
        <v>332</v>
      </c>
      <c r="B145" s="2" t="s">
        <v>23</v>
      </c>
      <c r="C145" s="2" t="s">
        <v>60</v>
      </c>
      <c r="D145" s="2" t="s">
        <v>29</v>
      </c>
      <c r="E145" s="2" t="s">
        <v>63</v>
      </c>
      <c r="F145" s="2" t="s">
        <v>64</v>
      </c>
      <c r="G145" s="2"/>
      <c r="H145" s="41">
        <f>H146</f>
        <v>220</v>
      </c>
      <c r="I145" s="42">
        <f>I146</f>
        <v>168.9</v>
      </c>
      <c r="J145" s="52">
        <f>I145/H145</f>
        <v>0.7677272727272727</v>
      </c>
    </row>
    <row r="146" spans="1:10" s="8" customFormat="1" ht="37.5" customHeight="1">
      <c r="A146" s="28" t="s">
        <v>333</v>
      </c>
      <c r="B146" s="2" t="s">
        <v>23</v>
      </c>
      <c r="C146" s="2" t="s">
        <v>60</v>
      </c>
      <c r="D146" s="2" t="s">
        <v>29</v>
      </c>
      <c r="E146" s="2" t="s">
        <v>69</v>
      </c>
      <c r="F146" s="2" t="s">
        <v>134</v>
      </c>
      <c r="G146" s="2"/>
      <c r="H146" s="41">
        <f>H147</f>
        <v>220</v>
      </c>
      <c r="I146" s="42">
        <f>I147</f>
        <v>168.9</v>
      </c>
      <c r="J146" s="52">
        <f>I146/H146</f>
        <v>0.7677272727272727</v>
      </c>
    </row>
    <row r="147" spans="1:10" s="8" customFormat="1" ht="30" customHeight="1">
      <c r="A147" s="28" t="s">
        <v>169</v>
      </c>
      <c r="B147" s="2" t="s">
        <v>23</v>
      </c>
      <c r="C147" s="2" t="s">
        <v>60</v>
      </c>
      <c r="D147" s="2" t="s">
        <v>29</v>
      </c>
      <c r="E147" s="2" t="s">
        <v>69</v>
      </c>
      <c r="F147" s="2" t="s">
        <v>134</v>
      </c>
      <c r="G147" s="2" t="s">
        <v>100</v>
      </c>
      <c r="H147" s="41">
        <v>220</v>
      </c>
      <c r="I147" s="42">
        <v>168.9</v>
      </c>
      <c r="J147" s="52">
        <f>I147/H147</f>
        <v>0.7677272727272727</v>
      </c>
    </row>
    <row r="148" spans="1:10" s="8" customFormat="1" ht="38.25">
      <c r="A148" s="28" t="s">
        <v>212</v>
      </c>
      <c r="B148" s="2" t="s">
        <v>23</v>
      </c>
      <c r="C148" s="2" t="s">
        <v>60</v>
      </c>
      <c r="D148" s="2" t="s">
        <v>30</v>
      </c>
      <c r="E148" s="2" t="s">
        <v>63</v>
      </c>
      <c r="F148" s="2" t="s">
        <v>64</v>
      </c>
      <c r="G148" s="2"/>
      <c r="H148" s="41">
        <f>H151</f>
        <v>1496.9</v>
      </c>
      <c r="I148" s="42">
        <f>I151</f>
        <v>1496.8000000000002</v>
      </c>
      <c r="J148" s="52">
        <f>I148/H148</f>
        <v>0.99993319527022517</v>
      </c>
    </row>
    <row r="149" spans="1:10" s="8" customFormat="1" ht="73.5" hidden="1" customHeight="1">
      <c r="A149" s="28" t="s">
        <v>213</v>
      </c>
      <c r="B149" s="2" t="s">
        <v>23</v>
      </c>
      <c r="C149" s="2" t="s">
        <v>60</v>
      </c>
      <c r="D149" s="2" t="s">
        <v>30</v>
      </c>
      <c r="E149" s="2" t="s">
        <v>69</v>
      </c>
      <c r="F149" s="2" t="s">
        <v>139</v>
      </c>
      <c r="G149" s="2"/>
      <c r="H149" s="41">
        <f>H150</f>
        <v>0</v>
      </c>
      <c r="I149" s="42">
        <f>I150</f>
        <v>0</v>
      </c>
      <c r="J149" s="52"/>
    </row>
    <row r="150" spans="1:10" s="8" customFormat="1" ht="73.5" hidden="1" customHeight="1">
      <c r="A150" s="28" t="s">
        <v>169</v>
      </c>
      <c r="B150" s="2" t="s">
        <v>23</v>
      </c>
      <c r="C150" s="2" t="s">
        <v>60</v>
      </c>
      <c r="D150" s="2" t="s">
        <v>30</v>
      </c>
      <c r="E150" s="2" t="s">
        <v>69</v>
      </c>
      <c r="F150" s="2" t="s">
        <v>139</v>
      </c>
      <c r="G150" s="2" t="s">
        <v>100</v>
      </c>
      <c r="H150" s="41"/>
      <c r="I150" s="42"/>
      <c r="J150" s="52"/>
    </row>
    <row r="151" spans="1:10" s="8" customFormat="1" ht="29.25" customHeight="1">
      <c r="A151" s="28" t="s">
        <v>363</v>
      </c>
      <c r="B151" s="2" t="s">
        <v>23</v>
      </c>
      <c r="C151" s="2" t="s">
        <v>60</v>
      </c>
      <c r="D151" s="2" t="s">
        <v>30</v>
      </c>
      <c r="E151" s="2" t="s">
        <v>72</v>
      </c>
      <c r="F151" s="2" t="s">
        <v>64</v>
      </c>
      <c r="G151" s="2"/>
      <c r="H151" s="41">
        <f>H152</f>
        <v>1496.9</v>
      </c>
      <c r="I151" s="42">
        <f>I152</f>
        <v>1496.8000000000002</v>
      </c>
      <c r="J151" s="52">
        <f>I151/H151</f>
        <v>0.99993319527022517</v>
      </c>
    </row>
    <row r="152" spans="1:10" s="8" customFormat="1" ht="80.25" customHeight="1">
      <c r="A152" s="28" t="s">
        <v>214</v>
      </c>
      <c r="B152" s="2" t="s">
        <v>23</v>
      </c>
      <c r="C152" s="2" t="s">
        <v>60</v>
      </c>
      <c r="D152" s="2" t="s">
        <v>30</v>
      </c>
      <c r="E152" s="2" t="s">
        <v>72</v>
      </c>
      <c r="F152" s="2" t="s">
        <v>140</v>
      </c>
      <c r="G152" s="2"/>
      <c r="H152" s="41">
        <f>H154+H155+H156</f>
        <v>1496.9</v>
      </c>
      <c r="I152" s="42">
        <f>I154+I155+I156</f>
        <v>1496.8000000000002</v>
      </c>
      <c r="J152" s="52">
        <f>I152/H152</f>
        <v>0.99993319527022517</v>
      </c>
    </row>
    <row r="153" spans="1:10" s="8" customFormat="1" ht="13.5" hidden="1" customHeight="1">
      <c r="A153" s="28" t="s">
        <v>169</v>
      </c>
      <c r="B153" s="2" t="s">
        <v>23</v>
      </c>
      <c r="C153" s="2" t="s">
        <v>60</v>
      </c>
      <c r="D153" s="2" t="s">
        <v>30</v>
      </c>
      <c r="E153" s="2" t="s">
        <v>72</v>
      </c>
      <c r="F153" s="2" t="s">
        <v>140</v>
      </c>
      <c r="G153" s="2" t="s">
        <v>100</v>
      </c>
      <c r="H153" s="41"/>
      <c r="I153" s="42"/>
      <c r="J153" s="52"/>
    </row>
    <row r="154" spans="1:10" s="8" customFormat="1" ht="22.5" customHeight="1">
      <c r="A154" s="28" t="s">
        <v>3</v>
      </c>
      <c r="B154" s="2" t="s">
        <v>23</v>
      </c>
      <c r="C154" s="2" t="s">
        <v>60</v>
      </c>
      <c r="D154" s="2" t="s">
        <v>30</v>
      </c>
      <c r="E154" s="2" t="s">
        <v>72</v>
      </c>
      <c r="F154" s="2" t="s">
        <v>140</v>
      </c>
      <c r="G154" s="2" t="s">
        <v>83</v>
      </c>
      <c r="H154" s="41">
        <v>28.6</v>
      </c>
      <c r="I154" s="42">
        <v>28.5</v>
      </c>
      <c r="J154" s="52">
        <f>I154/H154</f>
        <v>0.99650349650349646</v>
      </c>
    </row>
    <row r="155" spans="1:10" s="8" customFormat="1" ht="21" customHeight="1">
      <c r="A155" s="28" t="s">
        <v>3</v>
      </c>
      <c r="B155" s="2" t="s">
        <v>23</v>
      </c>
      <c r="C155" s="2" t="s">
        <v>60</v>
      </c>
      <c r="D155" s="2" t="s">
        <v>30</v>
      </c>
      <c r="E155" s="2" t="s">
        <v>72</v>
      </c>
      <c r="F155" s="2" t="s">
        <v>364</v>
      </c>
      <c r="G155" s="2" t="s">
        <v>83</v>
      </c>
      <c r="H155" s="41">
        <v>1277.4000000000001</v>
      </c>
      <c r="I155" s="42">
        <v>1277.4000000000001</v>
      </c>
      <c r="J155" s="52">
        <f>I155/H155</f>
        <v>1</v>
      </c>
    </row>
    <row r="156" spans="1:10" s="8" customFormat="1" ht="22.5" customHeight="1">
      <c r="A156" s="28" t="s">
        <v>3</v>
      </c>
      <c r="B156" s="2" t="s">
        <v>23</v>
      </c>
      <c r="C156" s="2" t="s">
        <v>60</v>
      </c>
      <c r="D156" s="2" t="s">
        <v>30</v>
      </c>
      <c r="E156" s="2" t="s">
        <v>72</v>
      </c>
      <c r="F156" s="2" t="s">
        <v>365</v>
      </c>
      <c r="G156" s="2" t="s">
        <v>83</v>
      </c>
      <c r="H156" s="41">
        <v>190.9</v>
      </c>
      <c r="I156" s="42">
        <v>190.9</v>
      </c>
      <c r="J156" s="52">
        <f>I156/H156</f>
        <v>1</v>
      </c>
    </row>
    <row r="157" spans="1:10" s="8" customFormat="1" ht="22.5" customHeight="1">
      <c r="A157" s="27" t="s">
        <v>49</v>
      </c>
      <c r="B157" s="1" t="s">
        <v>24</v>
      </c>
      <c r="C157" s="3"/>
      <c r="D157" s="3"/>
      <c r="E157" s="3"/>
      <c r="F157" s="3"/>
      <c r="G157" s="3"/>
      <c r="H157" s="39">
        <f>H174+H158+H189</f>
        <v>3938.8</v>
      </c>
      <c r="I157" s="40">
        <f>I174+I158+I189</f>
        <v>3687.7999999999997</v>
      </c>
      <c r="J157" s="52">
        <f>I157/H157</f>
        <v>0.93627500761653282</v>
      </c>
    </row>
    <row r="158" spans="1:10" s="8" customFormat="1" ht="25.5" customHeight="1">
      <c r="A158" s="27" t="s">
        <v>175</v>
      </c>
      <c r="B158" s="1" t="s">
        <v>24</v>
      </c>
      <c r="C158" s="1" t="s">
        <v>20</v>
      </c>
      <c r="D158" s="3"/>
      <c r="E158" s="3"/>
      <c r="F158" s="3"/>
      <c r="G158" s="3"/>
      <c r="H158" s="39">
        <f>H159+H163+H167+H171</f>
        <v>3244.8</v>
      </c>
      <c r="I158" s="40">
        <f>I159+I163+I167+I171</f>
        <v>3149.5</v>
      </c>
      <c r="J158" s="52">
        <f>I158/H158</f>
        <v>0.97062993096646932</v>
      </c>
    </row>
    <row r="159" spans="1:10" s="8" customFormat="1" ht="73.5" hidden="1" customHeight="1">
      <c r="A159" s="28" t="s">
        <v>281</v>
      </c>
      <c r="B159" s="2" t="s">
        <v>24</v>
      </c>
      <c r="C159" s="2" t="s">
        <v>20</v>
      </c>
      <c r="D159" s="2" t="s">
        <v>23</v>
      </c>
      <c r="E159" s="2" t="s">
        <v>63</v>
      </c>
      <c r="F159" s="2" t="s">
        <v>64</v>
      </c>
      <c r="G159" s="2"/>
      <c r="H159" s="41">
        <f t="shared" ref="H159:I161" si="9">H160</f>
        <v>0</v>
      </c>
      <c r="I159" s="42">
        <f t="shared" si="9"/>
        <v>0</v>
      </c>
      <c r="J159" s="52"/>
    </row>
    <row r="160" spans="1:10" s="8" customFormat="1" ht="73.5" hidden="1" customHeight="1">
      <c r="A160" s="28" t="s">
        <v>315</v>
      </c>
      <c r="B160" s="2" t="s">
        <v>24</v>
      </c>
      <c r="C160" s="2" t="s">
        <v>20</v>
      </c>
      <c r="D160" s="2" t="s">
        <v>23</v>
      </c>
      <c r="E160" s="2" t="s">
        <v>65</v>
      </c>
      <c r="F160" s="2" t="s">
        <v>64</v>
      </c>
      <c r="G160" s="2"/>
      <c r="H160" s="41">
        <f t="shared" si="9"/>
        <v>0</v>
      </c>
      <c r="I160" s="42">
        <f t="shared" si="9"/>
        <v>0</v>
      </c>
      <c r="J160" s="52"/>
    </row>
    <row r="161" spans="1:10" s="8" customFormat="1" ht="73.5" hidden="1" customHeight="1">
      <c r="A161" s="28" t="s">
        <v>316</v>
      </c>
      <c r="B161" s="2" t="s">
        <v>24</v>
      </c>
      <c r="C161" s="2" t="s">
        <v>20</v>
      </c>
      <c r="D161" s="2" t="s">
        <v>23</v>
      </c>
      <c r="E161" s="2" t="s">
        <v>65</v>
      </c>
      <c r="F161" s="2" t="s">
        <v>135</v>
      </c>
      <c r="G161" s="2"/>
      <c r="H161" s="41">
        <f t="shared" si="9"/>
        <v>0</v>
      </c>
      <c r="I161" s="42">
        <f t="shared" si="9"/>
        <v>0</v>
      </c>
      <c r="J161" s="52"/>
    </row>
    <row r="162" spans="1:10" s="8" customFormat="1" ht="73.5" hidden="1" customHeight="1">
      <c r="A162" s="28" t="s">
        <v>169</v>
      </c>
      <c r="B162" s="2" t="s">
        <v>24</v>
      </c>
      <c r="C162" s="2" t="s">
        <v>20</v>
      </c>
      <c r="D162" s="2" t="s">
        <v>23</v>
      </c>
      <c r="E162" s="2" t="s">
        <v>65</v>
      </c>
      <c r="F162" s="2" t="s">
        <v>135</v>
      </c>
      <c r="G162" s="2" t="s">
        <v>100</v>
      </c>
      <c r="H162" s="41"/>
      <c r="I162" s="42"/>
      <c r="J162" s="52"/>
    </row>
    <row r="163" spans="1:10" s="8" customFormat="1" ht="28.5" customHeight="1">
      <c r="A163" s="28" t="s">
        <v>256</v>
      </c>
      <c r="B163" s="2" t="s">
        <v>24</v>
      </c>
      <c r="C163" s="2" t="s">
        <v>20</v>
      </c>
      <c r="D163" s="2" t="s">
        <v>261</v>
      </c>
      <c r="E163" s="2" t="s">
        <v>63</v>
      </c>
      <c r="F163" s="2" t="s">
        <v>64</v>
      </c>
      <c r="G163" s="2"/>
      <c r="H163" s="41">
        <f t="shared" ref="H163:I165" si="10">H164</f>
        <v>90</v>
      </c>
      <c r="I163" s="42">
        <f t="shared" si="10"/>
        <v>86.3</v>
      </c>
      <c r="J163" s="52">
        <f t="shared" ref="J163:J173" si="11">I163/H163</f>
        <v>0.9588888888888889</v>
      </c>
    </row>
    <row r="164" spans="1:10" s="8" customFormat="1" ht="53.25" customHeight="1">
      <c r="A164" s="28" t="s">
        <v>257</v>
      </c>
      <c r="B164" s="2" t="s">
        <v>24</v>
      </c>
      <c r="C164" s="2" t="s">
        <v>20</v>
      </c>
      <c r="D164" s="2" t="s">
        <v>261</v>
      </c>
      <c r="E164" s="2" t="s">
        <v>69</v>
      </c>
      <c r="F164" s="2" t="s">
        <v>64</v>
      </c>
      <c r="G164" s="2"/>
      <c r="H164" s="41">
        <f t="shared" si="10"/>
        <v>90</v>
      </c>
      <c r="I164" s="42">
        <f t="shared" si="10"/>
        <v>86.3</v>
      </c>
      <c r="J164" s="52">
        <f t="shared" si="11"/>
        <v>0.9588888888888889</v>
      </c>
    </row>
    <row r="165" spans="1:10" s="8" customFormat="1" ht="69" customHeight="1">
      <c r="A165" s="28" t="s">
        <v>258</v>
      </c>
      <c r="B165" s="2" t="s">
        <v>24</v>
      </c>
      <c r="C165" s="2" t="s">
        <v>20</v>
      </c>
      <c r="D165" s="2" t="s">
        <v>261</v>
      </c>
      <c r="E165" s="2" t="s">
        <v>69</v>
      </c>
      <c r="F165" s="2" t="s">
        <v>259</v>
      </c>
      <c r="G165" s="2"/>
      <c r="H165" s="41">
        <f t="shared" si="10"/>
        <v>90</v>
      </c>
      <c r="I165" s="42">
        <f t="shared" si="10"/>
        <v>86.3</v>
      </c>
      <c r="J165" s="52">
        <f t="shared" si="11"/>
        <v>0.9588888888888889</v>
      </c>
    </row>
    <row r="166" spans="1:10" s="8" customFormat="1" ht="25.5" customHeight="1">
      <c r="A166" s="28" t="s">
        <v>169</v>
      </c>
      <c r="B166" s="2" t="s">
        <v>24</v>
      </c>
      <c r="C166" s="2" t="s">
        <v>20</v>
      </c>
      <c r="D166" s="2" t="s">
        <v>261</v>
      </c>
      <c r="E166" s="2" t="s">
        <v>69</v>
      </c>
      <c r="F166" s="2" t="s">
        <v>259</v>
      </c>
      <c r="G166" s="2" t="s">
        <v>100</v>
      </c>
      <c r="H166" s="41">
        <v>90</v>
      </c>
      <c r="I166" s="42">
        <v>86.3</v>
      </c>
      <c r="J166" s="52">
        <f t="shared" si="11"/>
        <v>0.9588888888888889</v>
      </c>
    </row>
    <row r="167" spans="1:10" s="8" customFormat="1" ht="21" customHeight="1">
      <c r="A167" s="28" t="s">
        <v>93</v>
      </c>
      <c r="B167" s="2" t="s">
        <v>24</v>
      </c>
      <c r="C167" s="2" t="s">
        <v>20</v>
      </c>
      <c r="D167" s="2" t="s">
        <v>84</v>
      </c>
      <c r="E167" s="2" t="s">
        <v>63</v>
      </c>
      <c r="F167" s="2" t="s">
        <v>64</v>
      </c>
      <c r="G167" s="2"/>
      <c r="H167" s="41">
        <f t="shared" ref="H167:I169" si="12">H168</f>
        <v>884.8</v>
      </c>
      <c r="I167" s="42">
        <f t="shared" si="12"/>
        <v>793.2</v>
      </c>
      <c r="J167" s="52">
        <f t="shared" si="11"/>
        <v>0.89647377938517192</v>
      </c>
    </row>
    <row r="168" spans="1:10" s="8" customFormat="1" ht="22.5" customHeight="1">
      <c r="A168" s="28" t="s">
        <v>94</v>
      </c>
      <c r="B168" s="2" t="s">
        <v>24</v>
      </c>
      <c r="C168" s="2" t="s">
        <v>20</v>
      </c>
      <c r="D168" s="2" t="s">
        <v>84</v>
      </c>
      <c r="E168" s="2" t="s">
        <v>85</v>
      </c>
      <c r="F168" s="2" t="s">
        <v>64</v>
      </c>
      <c r="G168" s="2"/>
      <c r="H168" s="41">
        <f t="shared" si="12"/>
        <v>884.8</v>
      </c>
      <c r="I168" s="42">
        <f t="shared" si="12"/>
        <v>793.2</v>
      </c>
      <c r="J168" s="52">
        <f t="shared" si="11"/>
        <v>0.89647377938517192</v>
      </c>
    </row>
    <row r="169" spans="1:10" s="8" customFormat="1" ht="57" customHeight="1">
      <c r="A169" s="28" t="s">
        <v>368</v>
      </c>
      <c r="B169" s="2" t="s">
        <v>24</v>
      </c>
      <c r="C169" s="2" t="s">
        <v>20</v>
      </c>
      <c r="D169" s="2" t="s">
        <v>84</v>
      </c>
      <c r="E169" s="2" t="s">
        <v>85</v>
      </c>
      <c r="F169" s="2" t="s">
        <v>260</v>
      </c>
      <c r="G169" s="2"/>
      <c r="H169" s="41">
        <f t="shared" si="12"/>
        <v>884.8</v>
      </c>
      <c r="I169" s="42">
        <f t="shared" si="12"/>
        <v>793.2</v>
      </c>
      <c r="J169" s="52">
        <f t="shared" si="11"/>
        <v>0.89647377938517192</v>
      </c>
    </row>
    <row r="170" spans="1:10" s="8" customFormat="1" ht="30" customHeight="1">
      <c r="A170" s="28" t="s">
        <v>169</v>
      </c>
      <c r="B170" s="2" t="s">
        <v>24</v>
      </c>
      <c r="C170" s="2" t="s">
        <v>20</v>
      </c>
      <c r="D170" s="2" t="s">
        <v>84</v>
      </c>
      <c r="E170" s="2" t="s">
        <v>85</v>
      </c>
      <c r="F170" s="2" t="s">
        <v>260</v>
      </c>
      <c r="G170" s="2" t="s">
        <v>100</v>
      </c>
      <c r="H170" s="41">
        <v>884.8</v>
      </c>
      <c r="I170" s="42">
        <v>793.2</v>
      </c>
      <c r="J170" s="52">
        <f t="shared" si="11"/>
        <v>0.89647377938517192</v>
      </c>
    </row>
    <row r="171" spans="1:10" s="8" customFormat="1" ht="40.5" customHeight="1">
      <c r="A171" s="28" t="s">
        <v>341</v>
      </c>
      <c r="B171" s="2" t="s">
        <v>24</v>
      </c>
      <c r="C171" s="2" t="s">
        <v>20</v>
      </c>
      <c r="D171" s="2" t="s">
        <v>84</v>
      </c>
      <c r="E171" s="2" t="s">
        <v>85</v>
      </c>
      <c r="F171" s="2" t="s">
        <v>340</v>
      </c>
      <c r="G171" s="2"/>
      <c r="H171" s="41">
        <f>H172+H173</f>
        <v>2270</v>
      </c>
      <c r="I171" s="42">
        <f>I172+I173</f>
        <v>2270</v>
      </c>
      <c r="J171" s="52">
        <f t="shared" si="11"/>
        <v>1</v>
      </c>
    </row>
    <row r="172" spans="1:10" s="8" customFormat="1" ht="34.5" customHeight="1">
      <c r="A172" s="28" t="s">
        <v>169</v>
      </c>
      <c r="B172" s="2" t="s">
        <v>24</v>
      </c>
      <c r="C172" s="2" t="s">
        <v>20</v>
      </c>
      <c r="D172" s="2" t="s">
        <v>84</v>
      </c>
      <c r="E172" s="2" t="s">
        <v>85</v>
      </c>
      <c r="F172" s="2" t="s">
        <v>340</v>
      </c>
      <c r="G172" s="2" t="s">
        <v>100</v>
      </c>
      <c r="H172" s="41">
        <v>2248.8000000000002</v>
      </c>
      <c r="I172" s="42">
        <v>2248.8000000000002</v>
      </c>
      <c r="J172" s="52">
        <f t="shared" si="11"/>
        <v>1</v>
      </c>
    </row>
    <row r="173" spans="1:10" s="8" customFormat="1" ht="23.25" customHeight="1">
      <c r="A173" s="28" t="s">
        <v>82</v>
      </c>
      <c r="B173" s="2" t="s">
        <v>24</v>
      </c>
      <c r="C173" s="2" t="s">
        <v>20</v>
      </c>
      <c r="D173" s="2" t="s">
        <v>84</v>
      </c>
      <c r="E173" s="2" t="s">
        <v>145</v>
      </c>
      <c r="F173" s="2" t="s">
        <v>340</v>
      </c>
      <c r="G173" s="2" t="s">
        <v>83</v>
      </c>
      <c r="H173" s="41">
        <v>21.2</v>
      </c>
      <c r="I173" s="42">
        <v>21.2</v>
      </c>
      <c r="J173" s="52">
        <f t="shared" si="11"/>
        <v>1</v>
      </c>
    </row>
    <row r="174" spans="1:10" s="5" customFormat="1" ht="21.75" customHeight="1">
      <c r="A174" s="27" t="s">
        <v>48</v>
      </c>
      <c r="B174" s="1" t="s">
        <v>24</v>
      </c>
      <c r="C174" s="1" t="s">
        <v>21</v>
      </c>
      <c r="D174" s="1"/>
      <c r="E174" s="1"/>
      <c r="F174" s="1"/>
      <c r="G174" s="1"/>
      <c r="H174" s="39">
        <f>H175+H185</f>
        <v>623</v>
      </c>
      <c r="I174" s="40">
        <f>I175+I185</f>
        <v>521.6</v>
      </c>
      <c r="J174" s="52">
        <f t="shared" ref="J174:J180" si="13">I174/H174</f>
        <v>0.83723916532905296</v>
      </c>
    </row>
    <row r="175" spans="1:10" s="8" customFormat="1" ht="38.25" customHeight="1">
      <c r="A175" s="28" t="s">
        <v>281</v>
      </c>
      <c r="B175" s="2" t="s">
        <v>24</v>
      </c>
      <c r="C175" s="2" t="s">
        <v>21</v>
      </c>
      <c r="D175" s="2" t="s">
        <v>23</v>
      </c>
      <c r="E175" s="2" t="s">
        <v>63</v>
      </c>
      <c r="F175" s="2" t="s">
        <v>64</v>
      </c>
      <c r="G175" s="2"/>
      <c r="H175" s="41">
        <f>H176</f>
        <v>463.1</v>
      </c>
      <c r="I175" s="42">
        <f>I176</f>
        <v>361.70000000000005</v>
      </c>
      <c r="J175" s="52">
        <f t="shared" si="13"/>
        <v>0.78104081191967178</v>
      </c>
    </row>
    <row r="176" spans="1:10" s="8" customFormat="1" ht="66" customHeight="1">
      <c r="A176" s="28" t="s">
        <v>310</v>
      </c>
      <c r="B176" s="2" t="s">
        <v>24</v>
      </c>
      <c r="C176" s="2" t="s">
        <v>21</v>
      </c>
      <c r="D176" s="2" t="s">
        <v>23</v>
      </c>
      <c r="E176" s="2" t="s">
        <v>69</v>
      </c>
      <c r="F176" s="2" t="s">
        <v>64</v>
      </c>
      <c r="G176" s="2"/>
      <c r="H176" s="41">
        <f>H177+H179</f>
        <v>463.1</v>
      </c>
      <c r="I176" s="42">
        <f>I177+I179</f>
        <v>361.70000000000005</v>
      </c>
      <c r="J176" s="52">
        <f t="shared" si="13"/>
        <v>0.78104081191967178</v>
      </c>
    </row>
    <row r="177" spans="1:10" s="8" customFormat="1" ht="71.25" customHeight="1">
      <c r="A177" s="28" t="s">
        <v>311</v>
      </c>
      <c r="B177" s="2" t="s">
        <v>24</v>
      </c>
      <c r="C177" s="2" t="s">
        <v>21</v>
      </c>
      <c r="D177" s="2" t="s">
        <v>23</v>
      </c>
      <c r="E177" s="2" t="s">
        <v>69</v>
      </c>
      <c r="F177" s="2" t="s">
        <v>141</v>
      </c>
      <c r="G177" s="2"/>
      <c r="H177" s="41">
        <f>H178</f>
        <v>60.1</v>
      </c>
      <c r="I177" s="42">
        <f>I178</f>
        <v>60.1</v>
      </c>
      <c r="J177" s="52">
        <f t="shared" si="13"/>
        <v>1</v>
      </c>
    </row>
    <row r="178" spans="1:10" s="8" customFormat="1" ht="34.5" customHeight="1">
      <c r="A178" s="28" t="s">
        <v>169</v>
      </c>
      <c r="B178" s="2" t="s">
        <v>24</v>
      </c>
      <c r="C178" s="2" t="s">
        <v>21</v>
      </c>
      <c r="D178" s="2" t="s">
        <v>23</v>
      </c>
      <c r="E178" s="2" t="s">
        <v>69</v>
      </c>
      <c r="F178" s="2" t="s">
        <v>141</v>
      </c>
      <c r="G178" s="2" t="s">
        <v>100</v>
      </c>
      <c r="H178" s="41">
        <v>60.1</v>
      </c>
      <c r="I178" s="42">
        <v>60.1</v>
      </c>
      <c r="J178" s="52">
        <f t="shared" si="13"/>
        <v>1</v>
      </c>
    </row>
    <row r="179" spans="1:10" s="8" customFormat="1" ht="72.75" customHeight="1">
      <c r="A179" s="28" t="s">
        <v>282</v>
      </c>
      <c r="B179" s="2" t="s">
        <v>24</v>
      </c>
      <c r="C179" s="2" t="s">
        <v>21</v>
      </c>
      <c r="D179" s="2" t="s">
        <v>23</v>
      </c>
      <c r="E179" s="2" t="s">
        <v>69</v>
      </c>
      <c r="F179" s="2" t="s">
        <v>142</v>
      </c>
      <c r="G179" s="2"/>
      <c r="H179" s="41">
        <f>H180</f>
        <v>403</v>
      </c>
      <c r="I179" s="42">
        <f>I180</f>
        <v>301.60000000000002</v>
      </c>
      <c r="J179" s="52">
        <f t="shared" si="13"/>
        <v>0.74838709677419357</v>
      </c>
    </row>
    <row r="180" spans="1:10" s="8" customFormat="1" ht="36" customHeight="1">
      <c r="A180" s="28" t="s">
        <v>169</v>
      </c>
      <c r="B180" s="2" t="s">
        <v>24</v>
      </c>
      <c r="C180" s="2" t="s">
        <v>21</v>
      </c>
      <c r="D180" s="2" t="s">
        <v>23</v>
      </c>
      <c r="E180" s="2" t="s">
        <v>69</v>
      </c>
      <c r="F180" s="2" t="s">
        <v>142</v>
      </c>
      <c r="G180" s="2" t="s">
        <v>100</v>
      </c>
      <c r="H180" s="41">
        <v>403</v>
      </c>
      <c r="I180" s="42">
        <v>301.60000000000002</v>
      </c>
      <c r="J180" s="52">
        <f t="shared" si="13"/>
        <v>0.74838709677419357</v>
      </c>
    </row>
    <row r="181" spans="1:10" s="8" customFormat="1" ht="73.5" hidden="1" customHeight="1">
      <c r="A181" s="28" t="s">
        <v>281</v>
      </c>
      <c r="B181" s="2" t="s">
        <v>24</v>
      </c>
      <c r="C181" s="2" t="s">
        <v>21</v>
      </c>
      <c r="D181" s="2" t="s">
        <v>23</v>
      </c>
      <c r="E181" s="2" t="s">
        <v>63</v>
      </c>
      <c r="F181" s="2" t="s">
        <v>64</v>
      </c>
      <c r="G181" s="2"/>
      <c r="H181" s="41">
        <f t="shared" ref="H181:I183" si="14">H182</f>
        <v>0</v>
      </c>
      <c r="I181" s="42">
        <f t="shared" si="14"/>
        <v>0</v>
      </c>
      <c r="J181" s="52"/>
    </row>
    <row r="182" spans="1:10" s="8" customFormat="1" ht="73.5" hidden="1" customHeight="1">
      <c r="A182" s="28" t="s">
        <v>317</v>
      </c>
      <c r="B182" s="2" t="s">
        <v>24</v>
      </c>
      <c r="C182" s="2" t="s">
        <v>21</v>
      </c>
      <c r="D182" s="2" t="s">
        <v>23</v>
      </c>
      <c r="E182" s="2" t="s">
        <v>72</v>
      </c>
      <c r="F182" s="2" t="s">
        <v>64</v>
      </c>
      <c r="G182" s="2"/>
      <c r="H182" s="41">
        <f t="shared" si="14"/>
        <v>0</v>
      </c>
      <c r="I182" s="42">
        <f t="shared" si="14"/>
        <v>0</v>
      </c>
      <c r="J182" s="52"/>
    </row>
    <row r="183" spans="1:10" s="8" customFormat="1" ht="73.5" hidden="1" customHeight="1">
      <c r="A183" s="28" t="s">
        <v>311</v>
      </c>
      <c r="B183" s="2" t="s">
        <v>24</v>
      </c>
      <c r="C183" s="2" t="s">
        <v>21</v>
      </c>
      <c r="D183" s="2" t="s">
        <v>23</v>
      </c>
      <c r="E183" s="2" t="s">
        <v>72</v>
      </c>
      <c r="F183" s="2" t="s">
        <v>179</v>
      </c>
      <c r="G183" s="2"/>
      <c r="H183" s="41">
        <f t="shared" si="14"/>
        <v>0</v>
      </c>
      <c r="I183" s="42">
        <f t="shared" si="14"/>
        <v>0</v>
      </c>
      <c r="J183" s="52"/>
    </row>
    <row r="184" spans="1:10" s="8" customFormat="1" ht="73.5" hidden="1" customHeight="1">
      <c r="A184" s="28" t="s">
        <v>169</v>
      </c>
      <c r="B184" s="2" t="s">
        <v>24</v>
      </c>
      <c r="C184" s="2" t="s">
        <v>21</v>
      </c>
      <c r="D184" s="2" t="s">
        <v>23</v>
      </c>
      <c r="E184" s="2" t="s">
        <v>72</v>
      </c>
      <c r="F184" s="2" t="s">
        <v>179</v>
      </c>
      <c r="G184" s="2" t="s">
        <v>100</v>
      </c>
      <c r="H184" s="41"/>
      <c r="I184" s="42"/>
      <c r="J184" s="52"/>
    </row>
    <row r="185" spans="1:10" s="8" customFormat="1" ht="21" customHeight="1">
      <c r="A185" s="28" t="s">
        <v>93</v>
      </c>
      <c r="B185" s="2" t="s">
        <v>24</v>
      </c>
      <c r="C185" s="2" t="s">
        <v>21</v>
      </c>
      <c r="D185" s="2" t="s">
        <v>84</v>
      </c>
      <c r="E185" s="2" t="s">
        <v>63</v>
      </c>
      <c r="F185" s="2" t="s">
        <v>64</v>
      </c>
      <c r="G185" s="2"/>
      <c r="H185" s="41">
        <f t="shared" ref="H185:I187" si="15">H186</f>
        <v>159.9</v>
      </c>
      <c r="I185" s="42">
        <f t="shared" si="15"/>
        <v>159.9</v>
      </c>
      <c r="J185" s="52">
        <f t="shared" ref="J185:J202" si="16">I185/H185</f>
        <v>1</v>
      </c>
    </row>
    <row r="186" spans="1:10" s="8" customFormat="1" ht="21" customHeight="1">
      <c r="A186" s="28" t="s">
        <v>94</v>
      </c>
      <c r="B186" s="2" t="s">
        <v>24</v>
      </c>
      <c r="C186" s="2" t="s">
        <v>21</v>
      </c>
      <c r="D186" s="2" t="s">
        <v>84</v>
      </c>
      <c r="E186" s="2" t="s">
        <v>85</v>
      </c>
      <c r="F186" s="2" t="s">
        <v>64</v>
      </c>
      <c r="G186" s="2"/>
      <c r="H186" s="41">
        <f t="shared" si="15"/>
        <v>159.9</v>
      </c>
      <c r="I186" s="42">
        <f t="shared" si="15"/>
        <v>159.9</v>
      </c>
      <c r="J186" s="52">
        <f t="shared" si="16"/>
        <v>1</v>
      </c>
    </row>
    <row r="187" spans="1:10" s="8" customFormat="1" ht="36" customHeight="1">
      <c r="A187" s="28" t="s">
        <v>371</v>
      </c>
      <c r="B187" s="2" t="s">
        <v>24</v>
      </c>
      <c r="C187" s="2" t="s">
        <v>21</v>
      </c>
      <c r="D187" s="2" t="s">
        <v>84</v>
      </c>
      <c r="E187" s="2" t="s">
        <v>85</v>
      </c>
      <c r="F187" s="2" t="s">
        <v>372</v>
      </c>
      <c r="G187" s="2"/>
      <c r="H187" s="41">
        <f t="shared" si="15"/>
        <v>159.9</v>
      </c>
      <c r="I187" s="42">
        <f t="shared" si="15"/>
        <v>159.9</v>
      </c>
      <c r="J187" s="52">
        <f t="shared" si="16"/>
        <v>1</v>
      </c>
    </row>
    <row r="188" spans="1:10" s="8" customFormat="1" ht="33.75" customHeight="1">
      <c r="A188" s="28" t="s">
        <v>169</v>
      </c>
      <c r="B188" s="2" t="s">
        <v>24</v>
      </c>
      <c r="C188" s="2" t="s">
        <v>21</v>
      </c>
      <c r="D188" s="2" t="s">
        <v>84</v>
      </c>
      <c r="E188" s="2" t="s">
        <v>85</v>
      </c>
      <c r="F188" s="2" t="s">
        <v>372</v>
      </c>
      <c r="G188" s="2" t="s">
        <v>100</v>
      </c>
      <c r="H188" s="41">
        <v>159.9</v>
      </c>
      <c r="I188" s="42">
        <v>159.9</v>
      </c>
      <c r="J188" s="52">
        <f t="shared" si="16"/>
        <v>1</v>
      </c>
    </row>
    <row r="189" spans="1:10" s="5" customFormat="1" ht="24" customHeight="1">
      <c r="A189" s="27" t="s">
        <v>271</v>
      </c>
      <c r="B189" s="1" t="s">
        <v>24</v>
      </c>
      <c r="C189" s="1" t="s">
        <v>22</v>
      </c>
      <c r="D189" s="1"/>
      <c r="E189" s="1"/>
      <c r="F189" s="1"/>
      <c r="G189" s="1"/>
      <c r="H189" s="39">
        <f t="shared" ref="H189:I192" si="17">H190</f>
        <v>71</v>
      </c>
      <c r="I189" s="40">
        <f t="shared" si="17"/>
        <v>16.7</v>
      </c>
      <c r="J189" s="52">
        <f t="shared" si="16"/>
        <v>0.23521126760563379</v>
      </c>
    </row>
    <row r="190" spans="1:10" s="8" customFormat="1" ht="32.25" customHeight="1">
      <c r="A190" s="28" t="s">
        <v>204</v>
      </c>
      <c r="B190" s="2" t="s">
        <v>24</v>
      </c>
      <c r="C190" s="2" t="s">
        <v>22</v>
      </c>
      <c r="D190" s="2" t="s">
        <v>26</v>
      </c>
      <c r="E190" s="2" t="s">
        <v>63</v>
      </c>
      <c r="F190" s="2" t="s">
        <v>64</v>
      </c>
      <c r="G190" s="2"/>
      <c r="H190" s="41">
        <f t="shared" si="17"/>
        <v>71</v>
      </c>
      <c r="I190" s="42">
        <f t="shared" si="17"/>
        <v>16.7</v>
      </c>
      <c r="J190" s="52">
        <f t="shared" si="16"/>
        <v>0.23521126760563379</v>
      </c>
    </row>
    <row r="191" spans="1:10" s="8" customFormat="1" ht="49.5" customHeight="1">
      <c r="A191" s="28" t="s">
        <v>283</v>
      </c>
      <c r="B191" s="2" t="s">
        <v>24</v>
      </c>
      <c r="C191" s="2" t="s">
        <v>22</v>
      </c>
      <c r="D191" s="2" t="s">
        <v>26</v>
      </c>
      <c r="E191" s="2" t="s">
        <v>124</v>
      </c>
      <c r="F191" s="2" t="s">
        <v>64</v>
      </c>
      <c r="G191" s="2"/>
      <c r="H191" s="41">
        <f t="shared" si="17"/>
        <v>71</v>
      </c>
      <c r="I191" s="42">
        <f t="shared" si="17"/>
        <v>16.7</v>
      </c>
      <c r="J191" s="52">
        <f t="shared" si="16"/>
        <v>0.23521126760563379</v>
      </c>
    </row>
    <row r="192" spans="1:10" s="8" customFormat="1" ht="60" customHeight="1">
      <c r="A192" s="28" t="s">
        <v>284</v>
      </c>
      <c r="B192" s="2" t="s">
        <v>24</v>
      </c>
      <c r="C192" s="2" t="s">
        <v>22</v>
      </c>
      <c r="D192" s="2" t="s">
        <v>26</v>
      </c>
      <c r="E192" s="2" t="s">
        <v>124</v>
      </c>
      <c r="F192" s="2" t="s">
        <v>270</v>
      </c>
      <c r="G192" s="2"/>
      <c r="H192" s="41">
        <f t="shared" si="17"/>
        <v>71</v>
      </c>
      <c r="I192" s="42">
        <f t="shared" si="17"/>
        <v>16.7</v>
      </c>
      <c r="J192" s="52">
        <f t="shared" si="16"/>
        <v>0.23521126760563379</v>
      </c>
    </row>
    <row r="193" spans="1:10" s="8" customFormat="1" ht="30.75" customHeight="1">
      <c r="A193" s="28" t="s">
        <v>169</v>
      </c>
      <c r="B193" s="2" t="s">
        <v>24</v>
      </c>
      <c r="C193" s="2" t="s">
        <v>22</v>
      </c>
      <c r="D193" s="2" t="s">
        <v>26</v>
      </c>
      <c r="E193" s="2" t="s">
        <v>124</v>
      </c>
      <c r="F193" s="2" t="s">
        <v>270</v>
      </c>
      <c r="G193" s="2" t="s">
        <v>100</v>
      </c>
      <c r="H193" s="41">
        <v>71</v>
      </c>
      <c r="I193" s="42">
        <v>16.7</v>
      </c>
      <c r="J193" s="52">
        <f t="shared" si="16"/>
        <v>0.23521126760563379</v>
      </c>
    </row>
    <row r="194" spans="1:10" s="8" customFormat="1" ht="21" customHeight="1">
      <c r="A194" s="27" t="s">
        <v>272</v>
      </c>
      <c r="B194" s="1" t="s">
        <v>25</v>
      </c>
      <c r="C194" s="1"/>
      <c r="D194" s="1"/>
      <c r="E194" s="1"/>
      <c r="F194" s="1"/>
      <c r="G194" s="1"/>
      <c r="H194" s="39">
        <f>H195</f>
        <v>40.200000000000003</v>
      </c>
      <c r="I194" s="40">
        <f>I195</f>
        <v>33.799999999999997</v>
      </c>
      <c r="J194" s="52">
        <f t="shared" si="16"/>
        <v>0.84079601990049735</v>
      </c>
    </row>
    <row r="195" spans="1:10" s="8" customFormat="1" ht="20.25" customHeight="1">
      <c r="A195" s="27" t="s">
        <v>273</v>
      </c>
      <c r="B195" s="1" t="s">
        <v>25</v>
      </c>
      <c r="C195" s="1" t="s">
        <v>24</v>
      </c>
      <c r="D195" s="1"/>
      <c r="E195" s="1"/>
      <c r="F195" s="1"/>
      <c r="G195" s="1"/>
      <c r="H195" s="39">
        <f>H196</f>
        <v>40.200000000000003</v>
      </c>
      <c r="I195" s="40">
        <f>I196</f>
        <v>33.799999999999997</v>
      </c>
      <c r="J195" s="52">
        <f t="shared" si="16"/>
        <v>0.84079601990049735</v>
      </c>
    </row>
    <row r="196" spans="1:10" s="8" customFormat="1" ht="35.25" customHeight="1">
      <c r="A196" s="28" t="s">
        <v>204</v>
      </c>
      <c r="B196" s="2" t="s">
        <v>25</v>
      </c>
      <c r="C196" s="2" t="s">
        <v>24</v>
      </c>
      <c r="D196" s="2" t="s">
        <v>26</v>
      </c>
      <c r="E196" s="2" t="s">
        <v>63</v>
      </c>
      <c r="F196" s="2" t="s">
        <v>64</v>
      </c>
      <c r="G196" s="2"/>
      <c r="H196" s="41">
        <f>H197+H200</f>
        <v>40.200000000000003</v>
      </c>
      <c r="I196" s="42">
        <f>I197+I200</f>
        <v>33.799999999999997</v>
      </c>
      <c r="J196" s="52">
        <f t="shared" si="16"/>
        <v>0.84079601990049735</v>
      </c>
    </row>
    <row r="197" spans="1:10" s="8" customFormat="1" ht="47.25" customHeight="1">
      <c r="A197" s="28" t="s">
        <v>274</v>
      </c>
      <c r="B197" s="2" t="s">
        <v>25</v>
      </c>
      <c r="C197" s="2" t="s">
        <v>24</v>
      </c>
      <c r="D197" s="2" t="s">
        <v>26</v>
      </c>
      <c r="E197" s="2"/>
      <c r="F197" s="2" t="s">
        <v>64</v>
      </c>
      <c r="G197" s="2"/>
      <c r="H197" s="41">
        <f>H198</f>
        <v>28.2</v>
      </c>
      <c r="I197" s="42">
        <f>I198</f>
        <v>23.8</v>
      </c>
      <c r="J197" s="52">
        <f t="shared" si="16"/>
        <v>0.84397163120567376</v>
      </c>
    </row>
    <row r="198" spans="1:10" s="8" customFormat="1" ht="42.75" customHeight="1">
      <c r="A198" s="28" t="s">
        <v>275</v>
      </c>
      <c r="B198" s="2" t="s">
        <v>25</v>
      </c>
      <c r="C198" s="2" t="s">
        <v>24</v>
      </c>
      <c r="D198" s="2" t="s">
        <v>26</v>
      </c>
      <c r="E198" s="2" t="s">
        <v>72</v>
      </c>
      <c r="F198" s="2" t="s">
        <v>259</v>
      </c>
      <c r="G198" s="2"/>
      <c r="H198" s="41">
        <f>H199</f>
        <v>28.2</v>
      </c>
      <c r="I198" s="42">
        <f>I199</f>
        <v>23.8</v>
      </c>
      <c r="J198" s="52">
        <f t="shared" si="16"/>
        <v>0.84397163120567376</v>
      </c>
    </row>
    <row r="199" spans="1:10" s="8" customFormat="1" ht="27" customHeight="1">
      <c r="A199" s="28" t="s">
        <v>169</v>
      </c>
      <c r="B199" s="2" t="s">
        <v>25</v>
      </c>
      <c r="C199" s="2" t="s">
        <v>24</v>
      </c>
      <c r="D199" s="2" t="s">
        <v>26</v>
      </c>
      <c r="E199" s="2" t="s">
        <v>72</v>
      </c>
      <c r="F199" s="2" t="s">
        <v>259</v>
      </c>
      <c r="G199" s="2" t="s">
        <v>100</v>
      </c>
      <c r="H199" s="41">
        <v>28.2</v>
      </c>
      <c r="I199" s="42">
        <v>23.8</v>
      </c>
      <c r="J199" s="52">
        <f t="shared" si="16"/>
        <v>0.84397163120567376</v>
      </c>
    </row>
    <row r="200" spans="1:10" s="8" customFormat="1" ht="52.5" customHeight="1">
      <c r="A200" s="28" t="s">
        <v>276</v>
      </c>
      <c r="B200" s="2" t="s">
        <v>25</v>
      </c>
      <c r="C200" s="2" t="s">
        <v>24</v>
      </c>
      <c r="D200" s="2" t="s">
        <v>26</v>
      </c>
      <c r="E200" s="2"/>
      <c r="F200" s="2" t="s">
        <v>64</v>
      </c>
      <c r="G200" s="2"/>
      <c r="H200" s="41">
        <f>H201</f>
        <v>12</v>
      </c>
      <c r="I200" s="42">
        <f>I201</f>
        <v>10</v>
      </c>
      <c r="J200" s="52">
        <f t="shared" si="16"/>
        <v>0.83333333333333337</v>
      </c>
    </row>
    <row r="201" spans="1:10" s="8" customFormat="1" ht="65.25" customHeight="1">
      <c r="A201" s="28" t="s">
        <v>278</v>
      </c>
      <c r="B201" s="2" t="s">
        <v>25</v>
      </c>
      <c r="C201" s="2" t="s">
        <v>24</v>
      </c>
      <c r="D201" s="2" t="s">
        <v>26</v>
      </c>
      <c r="E201" s="2" t="s">
        <v>65</v>
      </c>
      <c r="F201" s="2" t="s">
        <v>277</v>
      </c>
      <c r="G201" s="2"/>
      <c r="H201" s="41">
        <f>H202</f>
        <v>12</v>
      </c>
      <c r="I201" s="42">
        <f>I202</f>
        <v>10</v>
      </c>
      <c r="J201" s="52">
        <f t="shared" si="16"/>
        <v>0.83333333333333337</v>
      </c>
    </row>
    <row r="202" spans="1:10" s="8" customFormat="1" ht="24.75" customHeight="1">
      <c r="A202" s="28" t="s">
        <v>169</v>
      </c>
      <c r="B202" s="2" t="s">
        <v>25</v>
      </c>
      <c r="C202" s="2" t="s">
        <v>24</v>
      </c>
      <c r="D202" s="2" t="s">
        <v>26</v>
      </c>
      <c r="E202" s="2" t="s">
        <v>65</v>
      </c>
      <c r="F202" s="2" t="s">
        <v>277</v>
      </c>
      <c r="G202" s="2" t="s">
        <v>100</v>
      </c>
      <c r="H202" s="41">
        <v>12</v>
      </c>
      <c r="I202" s="42">
        <v>10</v>
      </c>
      <c r="J202" s="52">
        <f t="shared" si="16"/>
        <v>0.83333333333333337</v>
      </c>
    </row>
    <row r="203" spans="1:10" s="8" customFormat="1" ht="15">
      <c r="A203" s="27" t="s">
        <v>33</v>
      </c>
      <c r="B203" s="1" t="s">
        <v>26</v>
      </c>
      <c r="C203" s="1" t="s">
        <v>16</v>
      </c>
      <c r="D203" s="1"/>
      <c r="E203" s="1"/>
      <c r="F203" s="1"/>
      <c r="G203" s="1" t="s">
        <v>18</v>
      </c>
      <c r="H203" s="39">
        <f>H204+H221+H271+H294</f>
        <v>178903.19999999998</v>
      </c>
      <c r="I203" s="40">
        <f>I204+I221+I271+I294</f>
        <v>175481.69999999998</v>
      </c>
      <c r="J203" s="52">
        <f t="shared" ref="J203:J234" si="18">I203/H203</f>
        <v>0.98087513247387415</v>
      </c>
    </row>
    <row r="204" spans="1:10" s="5" customFormat="1" ht="18.75" customHeight="1">
      <c r="A204" s="27" t="s">
        <v>34</v>
      </c>
      <c r="B204" s="1" t="s">
        <v>26</v>
      </c>
      <c r="C204" s="1" t="s">
        <v>20</v>
      </c>
      <c r="D204" s="1"/>
      <c r="E204" s="1"/>
      <c r="F204" s="1"/>
      <c r="G204" s="1" t="s">
        <v>18</v>
      </c>
      <c r="H204" s="39">
        <f>H205+H217</f>
        <v>43344.2</v>
      </c>
      <c r="I204" s="40">
        <f>I205+I217</f>
        <v>41430.1</v>
      </c>
      <c r="J204" s="52">
        <f t="shared" si="18"/>
        <v>0.95583953562414348</v>
      </c>
    </row>
    <row r="205" spans="1:10" s="8" customFormat="1" ht="27.75" customHeight="1">
      <c r="A205" s="28" t="s">
        <v>215</v>
      </c>
      <c r="B205" s="2" t="s">
        <v>26</v>
      </c>
      <c r="C205" s="2" t="s">
        <v>20</v>
      </c>
      <c r="D205" s="2" t="s">
        <v>20</v>
      </c>
      <c r="E205" s="2" t="s">
        <v>63</v>
      </c>
      <c r="F205" s="2" t="s">
        <v>64</v>
      </c>
      <c r="G205" s="2"/>
      <c r="H205" s="41">
        <f>H206</f>
        <v>43334.2</v>
      </c>
      <c r="I205" s="42">
        <f>I206</f>
        <v>41423.599999999999</v>
      </c>
      <c r="J205" s="52">
        <f t="shared" si="18"/>
        <v>0.95591011256697944</v>
      </c>
    </row>
    <row r="206" spans="1:10" s="8" customFormat="1" ht="45.75" customHeight="1">
      <c r="A206" s="28" t="s">
        <v>216</v>
      </c>
      <c r="B206" s="2" t="s">
        <v>26</v>
      </c>
      <c r="C206" s="2" t="s">
        <v>20</v>
      </c>
      <c r="D206" s="2" t="s">
        <v>20</v>
      </c>
      <c r="E206" s="2" t="s">
        <v>69</v>
      </c>
      <c r="F206" s="2" t="s">
        <v>64</v>
      </c>
      <c r="G206" s="2"/>
      <c r="H206" s="41">
        <f>H207+H211+H214</f>
        <v>43334.2</v>
      </c>
      <c r="I206" s="42">
        <f>I207+I211+I214</f>
        <v>41423.599999999999</v>
      </c>
      <c r="J206" s="52">
        <f t="shared" si="18"/>
        <v>0.95591011256697944</v>
      </c>
    </row>
    <row r="207" spans="1:10" s="8" customFormat="1" ht="79.5" customHeight="1">
      <c r="A207" s="28" t="s">
        <v>217</v>
      </c>
      <c r="B207" s="2" t="s">
        <v>26</v>
      </c>
      <c r="C207" s="2" t="s">
        <v>20</v>
      </c>
      <c r="D207" s="2" t="s">
        <v>20</v>
      </c>
      <c r="E207" s="2" t="s">
        <v>69</v>
      </c>
      <c r="F207" s="2" t="s">
        <v>99</v>
      </c>
      <c r="G207" s="2"/>
      <c r="H207" s="41">
        <f>H208+H209+H210</f>
        <v>15093.8</v>
      </c>
      <c r="I207" s="42">
        <f>I208+I209+I210</f>
        <v>13183.199999999999</v>
      </c>
      <c r="J207" s="52">
        <f t="shared" si="18"/>
        <v>0.87341822470153307</v>
      </c>
    </row>
    <row r="208" spans="1:10" s="8" customFormat="1" ht="58.5" customHeight="1">
      <c r="A208" s="28" t="s">
        <v>106</v>
      </c>
      <c r="B208" s="2" t="s">
        <v>26</v>
      </c>
      <c r="C208" s="2" t="s">
        <v>20</v>
      </c>
      <c r="D208" s="2" t="s">
        <v>20</v>
      </c>
      <c r="E208" s="2" t="s">
        <v>69</v>
      </c>
      <c r="F208" s="2" t="s">
        <v>99</v>
      </c>
      <c r="G208" s="2" t="s">
        <v>103</v>
      </c>
      <c r="H208" s="41">
        <v>3061.4</v>
      </c>
      <c r="I208" s="42">
        <v>3061.4</v>
      </c>
      <c r="J208" s="52">
        <f t="shared" si="18"/>
        <v>1</v>
      </c>
    </row>
    <row r="209" spans="1:24" s="8" customFormat="1" ht="32.25" customHeight="1">
      <c r="A209" s="28" t="s">
        <v>107</v>
      </c>
      <c r="B209" s="2" t="s">
        <v>26</v>
      </c>
      <c r="C209" s="2" t="s">
        <v>20</v>
      </c>
      <c r="D209" s="2" t="s">
        <v>20</v>
      </c>
      <c r="E209" s="2" t="s">
        <v>69</v>
      </c>
      <c r="F209" s="2" t="s">
        <v>99</v>
      </c>
      <c r="G209" s="2" t="s">
        <v>100</v>
      </c>
      <c r="H209" s="41">
        <v>11712</v>
      </c>
      <c r="I209" s="42">
        <v>9921.4</v>
      </c>
      <c r="J209" s="52">
        <f t="shared" si="18"/>
        <v>0.84711407103825132</v>
      </c>
    </row>
    <row r="210" spans="1:24" s="8" customFormat="1" ht="20.25" customHeight="1">
      <c r="A210" s="28" t="s">
        <v>82</v>
      </c>
      <c r="B210" s="2" t="s">
        <v>26</v>
      </c>
      <c r="C210" s="2" t="s">
        <v>20</v>
      </c>
      <c r="D210" s="2" t="s">
        <v>20</v>
      </c>
      <c r="E210" s="2" t="s">
        <v>69</v>
      </c>
      <c r="F210" s="2" t="s">
        <v>99</v>
      </c>
      <c r="G210" s="2" t="s">
        <v>83</v>
      </c>
      <c r="H210" s="41">
        <v>320.39999999999998</v>
      </c>
      <c r="I210" s="42">
        <v>200.4</v>
      </c>
      <c r="J210" s="52">
        <f t="shared" si="18"/>
        <v>0.62546816479400758</v>
      </c>
    </row>
    <row r="211" spans="1:24" s="8" customFormat="1" ht="63" customHeight="1">
      <c r="A211" s="28" t="s">
        <v>218</v>
      </c>
      <c r="B211" s="2" t="s">
        <v>26</v>
      </c>
      <c r="C211" s="2" t="s">
        <v>20</v>
      </c>
      <c r="D211" s="2" t="s">
        <v>20</v>
      </c>
      <c r="E211" s="2" t="s">
        <v>69</v>
      </c>
      <c r="F211" s="2" t="s">
        <v>101</v>
      </c>
      <c r="G211" s="2"/>
      <c r="H211" s="41">
        <f>H212+H213</f>
        <v>26565.9</v>
      </c>
      <c r="I211" s="42">
        <f>I212+I213</f>
        <v>26565.9</v>
      </c>
      <c r="J211" s="52">
        <f t="shared" si="18"/>
        <v>1</v>
      </c>
    </row>
    <row r="212" spans="1:24" s="8" customFormat="1" ht="57" customHeight="1">
      <c r="A212" s="28" t="s">
        <v>288</v>
      </c>
      <c r="B212" s="2" t="s">
        <v>26</v>
      </c>
      <c r="C212" s="2" t="s">
        <v>20</v>
      </c>
      <c r="D212" s="2" t="s">
        <v>20</v>
      </c>
      <c r="E212" s="2" t="s">
        <v>69</v>
      </c>
      <c r="F212" s="2" t="s">
        <v>101</v>
      </c>
      <c r="G212" s="2" t="s">
        <v>103</v>
      </c>
      <c r="H212" s="41">
        <v>25410.7</v>
      </c>
      <c r="I212" s="42">
        <v>25410.7</v>
      </c>
      <c r="J212" s="52">
        <f t="shared" si="18"/>
        <v>1</v>
      </c>
    </row>
    <row r="213" spans="1:24" s="8" customFormat="1" ht="28.15" customHeight="1">
      <c r="A213" s="28" t="s">
        <v>107</v>
      </c>
      <c r="B213" s="2" t="s">
        <v>26</v>
      </c>
      <c r="C213" s="2" t="s">
        <v>20</v>
      </c>
      <c r="D213" s="2" t="s">
        <v>20</v>
      </c>
      <c r="E213" s="2" t="s">
        <v>69</v>
      </c>
      <c r="F213" s="2" t="s">
        <v>101</v>
      </c>
      <c r="G213" s="2" t="s">
        <v>100</v>
      </c>
      <c r="H213" s="41">
        <v>1155.2</v>
      </c>
      <c r="I213" s="42">
        <v>1155.2</v>
      </c>
      <c r="J213" s="52">
        <f t="shared" si="18"/>
        <v>1</v>
      </c>
    </row>
    <row r="214" spans="1:24" s="8" customFormat="1" ht="93" customHeight="1">
      <c r="A214" s="28" t="s">
        <v>219</v>
      </c>
      <c r="B214" s="2" t="s">
        <v>26</v>
      </c>
      <c r="C214" s="2" t="s">
        <v>20</v>
      </c>
      <c r="D214" s="2" t="s">
        <v>20</v>
      </c>
      <c r="E214" s="2" t="s">
        <v>69</v>
      </c>
      <c r="F214" s="2" t="s">
        <v>102</v>
      </c>
      <c r="G214" s="2"/>
      <c r="H214" s="41">
        <f>H215+H216</f>
        <v>1674.5</v>
      </c>
      <c r="I214" s="42">
        <f>I215+I216</f>
        <v>1674.5</v>
      </c>
      <c r="J214" s="52">
        <f t="shared" si="18"/>
        <v>1</v>
      </c>
    </row>
    <row r="215" spans="1:24" s="8" customFormat="1" ht="55.5" customHeight="1">
      <c r="A215" s="28" t="s">
        <v>288</v>
      </c>
      <c r="B215" s="2" t="s">
        <v>26</v>
      </c>
      <c r="C215" s="2" t="s">
        <v>20</v>
      </c>
      <c r="D215" s="2" t="s">
        <v>20</v>
      </c>
      <c r="E215" s="2" t="s">
        <v>69</v>
      </c>
      <c r="F215" s="2" t="s">
        <v>102</v>
      </c>
      <c r="G215" s="2" t="s">
        <v>103</v>
      </c>
      <c r="H215" s="41">
        <v>835.3</v>
      </c>
      <c r="I215" s="42">
        <v>835.3</v>
      </c>
      <c r="J215" s="52">
        <f t="shared" si="18"/>
        <v>1</v>
      </c>
    </row>
    <row r="216" spans="1:24" s="8" customFormat="1" ht="24" customHeight="1">
      <c r="A216" s="28" t="s">
        <v>10</v>
      </c>
      <c r="B216" s="2" t="s">
        <v>26</v>
      </c>
      <c r="C216" s="2" t="s">
        <v>20</v>
      </c>
      <c r="D216" s="2" t="s">
        <v>69</v>
      </c>
      <c r="E216" s="2" t="s">
        <v>69</v>
      </c>
      <c r="F216" s="2" t="s">
        <v>102</v>
      </c>
      <c r="G216" s="2" t="s">
        <v>9</v>
      </c>
      <c r="H216" s="41">
        <v>839.2</v>
      </c>
      <c r="I216" s="42">
        <v>839.2</v>
      </c>
      <c r="J216" s="52">
        <f t="shared" si="18"/>
        <v>1</v>
      </c>
    </row>
    <row r="217" spans="1:24" s="8" customFormat="1" ht="51.75" customHeight="1">
      <c r="A217" s="28" t="s">
        <v>285</v>
      </c>
      <c r="B217" s="2" t="s">
        <v>26</v>
      </c>
      <c r="C217" s="2" t="s">
        <v>20</v>
      </c>
      <c r="D217" s="2" t="s">
        <v>22</v>
      </c>
      <c r="E217" s="2" t="s">
        <v>63</v>
      </c>
      <c r="F217" s="2" t="s">
        <v>64</v>
      </c>
      <c r="G217" s="2"/>
      <c r="H217" s="41">
        <f t="shared" ref="H217:I219" si="19">H218</f>
        <v>10</v>
      </c>
      <c r="I217" s="42">
        <f t="shared" si="19"/>
        <v>6.5</v>
      </c>
      <c r="J217" s="52">
        <f t="shared" si="18"/>
        <v>0.65</v>
      </c>
    </row>
    <row r="218" spans="1:24" s="8" customFormat="1" ht="66.75" customHeight="1">
      <c r="A218" s="28" t="s">
        <v>286</v>
      </c>
      <c r="B218" s="2" t="s">
        <v>26</v>
      </c>
      <c r="C218" s="2" t="s">
        <v>20</v>
      </c>
      <c r="D218" s="2" t="s">
        <v>22</v>
      </c>
      <c r="E218" s="2" t="s">
        <v>69</v>
      </c>
      <c r="F218" s="2" t="s">
        <v>64</v>
      </c>
      <c r="G218" s="2"/>
      <c r="H218" s="41">
        <f t="shared" si="19"/>
        <v>10</v>
      </c>
      <c r="I218" s="42">
        <f t="shared" si="19"/>
        <v>6.5</v>
      </c>
      <c r="J218" s="52">
        <f t="shared" si="18"/>
        <v>0.65</v>
      </c>
    </row>
    <row r="219" spans="1:24" s="8" customFormat="1" ht="110.25" customHeight="1">
      <c r="A219" s="28" t="s">
        <v>287</v>
      </c>
      <c r="B219" s="2" t="s">
        <v>26</v>
      </c>
      <c r="C219" s="2" t="s">
        <v>20</v>
      </c>
      <c r="D219" s="2" t="s">
        <v>22</v>
      </c>
      <c r="E219" s="2" t="s">
        <v>69</v>
      </c>
      <c r="F219" s="2" t="s">
        <v>143</v>
      </c>
      <c r="G219" s="2"/>
      <c r="H219" s="41">
        <f t="shared" si="19"/>
        <v>10</v>
      </c>
      <c r="I219" s="42">
        <f t="shared" si="19"/>
        <v>6.5</v>
      </c>
      <c r="J219" s="52">
        <f t="shared" si="18"/>
        <v>0.65</v>
      </c>
    </row>
    <row r="220" spans="1:24" s="8" customFormat="1" ht="25.5">
      <c r="A220" s="28" t="s">
        <v>169</v>
      </c>
      <c r="B220" s="2" t="s">
        <v>26</v>
      </c>
      <c r="C220" s="2" t="s">
        <v>20</v>
      </c>
      <c r="D220" s="2" t="s">
        <v>22</v>
      </c>
      <c r="E220" s="2" t="s">
        <v>69</v>
      </c>
      <c r="F220" s="2" t="s">
        <v>143</v>
      </c>
      <c r="G220" s="2" t="s">
        <v>100</v>
      </c>
      <c r="H220" s="41">
        <v>10</v>
      </c>
      <c r="I220" s="42">
        <v>6.5</v>
      </c>
      <c r="J220" s="52">
        <f t="shared" si="18"/>
        <v>0.65</v>
      </c>
    </row>
    <row r="221" spans="1:24" s="5" customFormat="1" ht="21.6" customHeight="1">
      <c r="A221" s="27" t="s">
        <v>35</v>
      </c>
      <c r="B221" s="1" t="s">
        <v>26</v>
      </c>
      <c r="C221" s="1" t="s">
        <v>21</v>
      </c>
      <c r="D221" s="1"/>
      <c r="E221" s="1"/>
      <c r="F221" s="1"/>
      <c r="G221" s="1" t="s">
        <v>18</v>
      </c>
      <c r="H221" s="39">
        <f>H222+H244+H262+H265</f>
        <v>131076.6</v>
      </c>
      <c r="I221" s="40">
        <f>I222+I244+I262+I265</f>
        <v>130045.19999999998</v>
      </c>
      <c r="J221" s="52">
        <f t="shared" si="18"/>
        <v>0.99213131863353166</v>
      </c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s="8" customFormat="1" ht="36" customHeight="1">
      <c r="A222" s="28" t="s">
        <v>215</v>
      </c>
      <c r="B222" s="2" t="s">
        <v>26</v>
      </c>
      <c r="C222" s="2" t="s">
        <v>21</v>
      </c>
      <c r="D222" s="2" t="s">
        <v>20</v>
      </c>
      <c r="E222" s="2" t="s">
        <v>63</v>
      </c>
      <c r="F222" s="2" t="s">
        <v>64</v>
      </c>
      <c r="G222" s="2" t="s">
        <v>18</v>
      </c>
      <c r="H222" s="41">
        <f>H223+H249+H252</f>
        <v>125418.7</v>
      </c>
      <c r="I222" s="42">
        <f>I223+I249+I252</f>
        <v>124570.19999999998</v>
      </c>
      <c r="J222" s="52">
        <f t="shared" si="18"/>
        <v>0.99323466117891501</v>
      </c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</row>
    <row r="223" spans="1:24" s="8" customFormat="1" ht="43.9" customHeight="1">
      <c r="A223" s="28" t="s">
        <v>232</v>
      </c>
      <c r="B223" s="2" t="s">
        <v>26</v>
      </c>
      <c r="C223" s="2" t="s">
        <v>21</v>
      </c>
      <c r="D223" s="2" t="s">
        <v>20</v>
      </c>
      <c r="E223" s="2" t="s">
        <v>72</v>
      </c>
      <c r="F223" s="2" t="s">
        <v>64</v>
      </c>
      <c r="G223" s="2"/>
      <c r="H223" s="41">
        <f>H224+H229+H231+H233+H237+H240</f>
        <v>120006.2</v>
      </c>
      <c r="I223" s="42">
        <f>I224+I229+I231+I233+I237+I240</f>
        <v>119195.69999999998</v>
      </c>
      <c r="J223" s="52">
        <f t="shared" si="18"/>
        <v>0.99324618228058204</v>
      </c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</row>
    <row r="224" spans="1:24" s="8" customFormat="1" ht="65.25" customHeight="1">
      <c r="A224" s="28" t="s">
        <v>233</v>
      </c>
      <c r="B224" s="2" t="s">
        <v>26</v>
      </c>
      <c r="C224" s="2" t="s">
        <v>21</v>
      </c>
      <c r="D224" s="2" t="s">
        <v>20</v>
      </c>
      <c r="E224" s="2" t="s">
        <v>72</v>
      </c>
      <c r="F224" s="2" t="s">
        <v>99</v>
      </c>
      <c r="G224" s="2"/>
      <c r="H224" s="41">
        <f>H226+H227+H228+H225</f>
        <v>18923.100000000002</v>
      </c>
      <c r="I224" s="42">
        <f>I226+I227+I228+I225</f>
        <v>18183.199999999997</v>
      </c>
      <c r="J224" s="52">
        <f t="shared" si="18"/>
        <v>0.96089964117929916</v>
      </c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</row>
    <row r="225" spans="1:24" s="8" customFormat="1" ht="58.5" customHeight="1">
      <c r="A225" s="28" t="s">
        <v>288</v>
      </c>
      <c r="B225" s="2" t="s">
        <v>26</v>
      </c>
      <c r="C225" s="2" t="s">
        <v>21</v>
      </c>
      <c r="D225" s="2" t="s">
        <v>20</v>
      </c>
      <c r="E225" s="2" t="s">
        <v>72</v>
      </c>
      <c r="F225" s="2" t="s">
        <v>99</v>
      </c>
      <c r="G225" s="2" t="s">
        <v>103</v>
      </c>
      <c r="H225" s="41">
        <v>2182.9</v>
      </c>
      <c r="I225" s="42">
        <v>2181.5</v>
      </c>
      <c r="J225" s="52">
        <f t="shared" si="18"/>
        <v>0.99935865133537949</v>
      </c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</row>
    <row r="226" spans="1:24" s="8" customFormat="1" ht="27" customHeight="1">
      <c r="A226" s="28" t="s">
        <v>107</v>
      </c>
      <c r="B226" s="2" t="s">
        <v>26</v>
      </c>
      <c r="C226" s="2" t="s">
        <v>21</v>
      </c>
      <c r="D226" s="2" t="s">
        <v>20</v>
      </c>
      <c r="E226" s="2" t="s">
        <v>72</v>
      </c>
      <c r="F226" s="2" t="s">
        <v>99</v>
      </c>
      <c r="G226" s="2" t="s">
        <v>100</v>
      </c>
      <c r="H226" s="41">
        <v>12034.4</v>
      </c>
      <c r="I226" s="42">
        <v>11355.4</v>
      </c>
      <c r="J226" s="52">
        <f t="shared" si="18"/>
        <v>0.94357840856212194</v>
      </c>
    </row>
    <row r="227" spans="1:24" s="8" customFormat="1" ht="31.5" customHeight="1">
      <c r="A227" s="28" t="s">
        <v>104</v>
      </c>
      <c r="B227" s="2" t="s">
        <v>26</v>
      </c>
      <c r="C227" s="2" t="s">
        <v>21</v>
      </c>
      <c r="D227" s="2" t="s">
        <v>20</v>
      </c>
      <c r="E227" s="2" t="s">
        <v>72</v>
      </c>
      <c r="F227" s="2" t="s">
        <v>99</v>
      </c>
      <c r="G227" s="2" t="s">
        <v>105</v>
      </c>
      <c r="H227" s="41">
        <v>3100</v>
      </c>
      <c r="I227" s="42">
        <v>3100</v>
      </c>
      <c r="J227" s="52">
        <f t="shared" si="18"/>
        <v>1</v>
      </c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</row>
    <row r="228" spans="1:24" s="8" customFormat="1" ht="22.5" customHeight="1">
      <c r="A228" s="28" t="s">
        <v>82</v>
      </c>
      <c r="B228" s="2" t="s">
        <v>26</v>
      </c>
      <c r="C228" s="2" t="s">
        <v>21</v>
      </c>
      <c r="D228" s="2" t="s">
        <v>20</v>
      </c>
      <c r="E228" s="2" t="s">
        <v>72</v>
      </c>
      <c r="F228" s="2" t="s">
        <v>99</v>
      </c>
      <c r="G228" s="2" t="s">
        <v>83</v>
      </c>
      <c r="H228" s="41">
        <v>1605.8</v>
      </c>
      <c r="I228" s="42">
        <v>1546.3</v>
      </c>
      <c r="J228" s="52">
        <f t="shared" si="18"/>
        <v>0.96294681778552749</v>
      </c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</row>
    <row r="229" spans="1:24" s="8" customFormat="1" ht="77.25" customHeight="1">
      <c r="A229" s="28" t="s">
        <v>335</v>
      </c>
      <c r="B229" s="2" t="s">
        <v>26</v>
      </c>
      <c r="C229" s="2" t="s">
        <v>21</v>
      </c>
      <c r="D229" s="2" t="s">
        <v>20</v>
      </c>
      <c r="E229" s="2" t="s">
        <v>72</v>
      </c>
      <c r="F229" s="2" t="s">
        <v>336</v>
      </c>
      <c r="G229" s="2"/>
      <c r="H229" s="41">
        <f>H230</f>
        <v>114.1</v>
      </c>
      <c r="I229" s="42">
        <f>I230</f>
        <v>114.1</v>
      </c>
      <c r="J229" s="52">
        <f t="shared" si="18"/>
        <v>1</v>
      </c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</row>
    <row r="230" spans="1:24" s="8" customFormat="1" ht="30" customHeight="1">
      <c r="A230" s="28" t="s">
        <v>107</v>
      </c>
      <c r="B230" s="2" t="s">
        <v>26</v>
      </c>
      <c r="C230" s="2" t="s">
        <v>21</v>
      </c>
      <c r="D230" s="2" t="s">
        <v>20</v>
      </c>
      <c r="E230" s="2" t="s">
        <v>72</v>
      </c>
      <c r="F230" s="2" t="s">
        <v>336</v>
      </c>
      <c r="G230" s="2" t="s">
        <v>100</v>
      </c>
      <c r="H230" s="41">
        <v>114.1</v>
      </c>
      <c r="I230" s="42">
        <v>114.1</v>
      </c>
      <c r="J230" s="52">
        <f t="shared" si="18"/>
        <v>1</v>
      </c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</row>
    <row r="231" spans="1:24" s="8" customFormat="1" ht="79.5" customHeight="1">
      <c r="A231" s="28" t="s">
        <v>337</v>
      </c>
      <c r="B231" s="2" t="s">
        <v>26</v>
      </c>
      <c r="C231" s="2" t="s">
        <v>21</v>
      </c>
      <c r="D231" s="2" t="s">
        <v>20</v>
      </c>
      <c r="E231" s="2" t="s">
        <v>72</v>
      </c>
      <c r="F231" s="2" t="s">
        <v>99</v>
      </c>
      <c r="G231" s="2"/>
      <c r="H231" s="41">
        <f>H232</f>
        <v>115</v>
      </c>
      <c r="I231" s="42">
        <f>I232</f>
        <v>115</v>
      </c>
      <c r="J231" s="52">
        <f t="shared" si="18"/>
        <v>1</v>
      </c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</row>
    <row r="232" spans="1:24" s="8" customFormat="1" ht="30.75" customHeight="1">
      <c r="A232" s="28" t="s">
        <v>107</v>
      </c>
      <c r="B232" s="2" t="s">
        <v>26</v>
      </c>
      <c r="C232" s="2" t="s">
        <v>21</v>
      </c>
      <c r="D232" s="2" t="s">
        <v>20</v>
      </c>
      <c r="E232" s="2" t="s">
        <v>72</v>
      </c>
      <c r="F232" s="2" t="s">
        <v>99</v>
      </c>
      <c r="G232" s="2" t="s">
        <v>100</v>
      </c>
      <c r="H232" s="41">
        <v>115</v>
      </c>
      <c r="I232" s="42">
        <v>115</v>
      </c>
      <c r="J232" s="52">
        <f t="shared" si="18"/>
        <v>1</v>
      </c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</row>
    <row r="233" spans="1:24" s="8" customFormat="1" ht="96.75" customHeight="1">
      <c r="A233" s="28" t="s">
        <v>234</v>
      </c>
      <c r="B233" s="2" t="s">
        <v>26</v>
      </c>
      <c r="C233" s="2" t="s">
        <v>21</v>
      </c>
      <c r="D233" s="2" t="s">
        <v>20</v>
      </c>
      <c r="E233" s="2" t="s">
        <v>72</v>
      </c>
      <c r="F233" s="2" t="s">
        <v>320</v>
      </c>
      <c r="G233" s="2"/>
      <c r="H233" s="41">
        <f>H234+H235+H236</f>
        <v>93076.299999999988</v>
      </c>
      <c r="I233" s="42">
        <f>I234+I235+I236</f>
        <v>93076.299999999988</v>
      </c>
      <c r="J233" s="52">
        <f t="shared" si="18"/>
        <v>1</v>
      </c>
    </row>
    <row r="234" spans="1:24" s="8" customFormat="1" ht="62.25" customHeight="1">
      <c r="A234" s="28" t="s">
        <v>288</v>
      </c>
      <c r="B234" s="2" t="s">
        <v>26</v>
      </c>
      <c r="C234" s="2" t="s">
        <v>21</v>
      </c>
      <c r="D234" s="2" t="s">
        <v>20</v>
      </c>
      <c r="E234" s="2" t="s">
        <v>72</v>
      </c>
      <c r="F234" s="2" t="s">
        <v>320</v>
      </c>
      <c r="G234" s="2" t="s">
        <v>103</v>
      </c>
      <c r="H234" s="41">
        <v>66040.5</v>
      </c>
      <c r="I234" s="42">
        <v>66040.5</v>
      </c>
      <c r="J234" s="52">
        <f t="shared" si="18"/>
        <v>1</v>
      </c>
    </row>
    <row r="235" spans="1:24" s="8" customFormat="1" ht="27" customHeight="1">
      <c r="A235" s="28" t="s">
        <v>107</v>
      </c>
      <c r="B235" s="2" t="s">
        <v>26</v>
      </c>
      <c r="C235" s="2" t="s">
        <v>21</v>
      </c>
      <c r="D235" s="2" t="s">
        <v>20</v>
      </c>
      <c r="E235" s="2" t="s">
        <v>72</v>
      </c>
      <c r="F235" s="2" t="s">
        <v>320</v>
      </c>
      <c r="G235" s="2" t="s">
        <v>100</v>
      </c>
      <c r="H235" s="41">
        <v>2299.1999999999998</v>
      </c>
      <c r="I235" s="42">
        <v>2299.1999999999998</v>
      </c>
      <c r="J235" s="52">
        <f t="shared" ref="J235:J266" si="20">I235/H235</f>
        <v>1</v>
      </c>
    </row>
    <row r="236" spans="1:24" s="8" customFormat="1" ht="34.5" customHeight="1">
      <c r="A236" s="28" t="s">
        <v>104</v>
      </c>
      <c r="B236" s="2" t="s">
        <v>26</v>
      </c>
      <c r="C236" s="2" t="s">
        <v>21</v>
      </c>
      <c r="D236" s="2" t="s">
        <v>20</v>
      </c>
      <c r="E236" s="2" t="s">
        <v>72</v>
      </c>
      <c r="F236" s="2" t="s">
        <v>320</v>
      </c>
      <c r="G236" s="2" t="s">
        <v>105</v>
      </c>
      <c r="H236" s="41">
        <v>24736.6</v>
      </c>
      <c r="I236" s="42">
        <v>24736.6</v>
      </c>
      <c r="J236" s="52">
        <f t="shared" si="20"/>
        <v>1</v>
      </c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</row>
    <row r="237" spans="1:24" s="8" customFormat="1" ht="112.5" customHeight="1">
      <c r="A237" s="28" t="s">
        <v>289</v>
      </c>
      <c r="B237" s="2" t="s">
        <v>26</v>
      </c>
      <c r="C237" s="2" t="s">
        <v>21</v>
      </c>
      <c r="D237" s="2" t="s">
        <v>20</v>
      </c>
      <c r="E237" s="2" t="s">
        <v>72</v>
      </c>
      <c r="F237" s="2" t="s">
        <v>109</v>
      </c>
      <c r="G237" s="2"/>
      <c r="H237" s="41">
        <f>SUM(H238:H239)</f>
        <v>2458.1000000000004</v>
      </c>
      <c r="I237" s="42">
        <f>SUM(I238:I239)</f>
        <v>2387.5</v>
      </c>
      <c r="J237" s="52">
        <f t="shared" si="20"/>
        <v>0.97127862983605207</v>
      </c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</row>
    <row r="238" spans="1:24" s="8" customFormat="1" ht="28.5" customHeight="1">
      <c r="A238" s="28" t="s">
        <v>162</v>
      </c>
      <c r="B238" s="2" t="s">
        <v>26</v>
      </c>
      <c r="C238" s="2" t="s">
        <v>21</v>
      </c>
      <c r="D238" s="2" t="s">
        <v>20</v>
      </c>
      <c r="E238" s="2" t="s">
        <v>72</v>
      </c>
      <c r="F238" s="2" t="s">
        <v>109</v>
      </c>
      <c r="G238" s="2" t="s">
        <v>100</v>
      </c>
      <c r="H238" s="41">
        <v>1822.9</v>
      </c>
      <c r="I238" s="42">
        <v>1752.3</v>
      </c>
      <c r="J238" s="52">
        <f t="shared" si="20"/>
        <v>0.96127050304459916</v>
      </c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</row>
    <row r="239" spans="1:24" s="8" customFormat="1" ht="33" customHeight="1">
      <c r="A239" s="28" t="s">
        <v>104</v>
      </c>
      <c r="B239" s="2" t="s">
        <v>26</v>
      </c>
      <c r="C239" s="2" t="s">
        <v>21</v>
      </c>
      <c r="D239" s="2" t="s">
        <v>20</v>
      </c>
      <c r="E239" s="2" t="s">
        <v>72</v>
      </c>
      <c r="F239" s="2" t="s">
        <v>109</v>
      </c>
      <c r="G239" s="2" t="s">
        <v>105</v>
      </c>
      <c r="H239" s="41">
        <v>635.20000000000005</v>
      </c>
      <c r="I239" s="42">
        <v>635.20000000000005</v>
      </c>
      <c r="J239" s="52">
        <f t="shared" si="20"/>
        <v>1</v>
      </c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</row>
    <row r="240" spans="1:24" s="8" customFormat="1" ht="87" customHeight="1">
      <c r="A240" s="28" t="s">
        <v>220</v>
      </c>
      <c r="B240" s="2" t="s">
        <v>26</v>
      </c>
      <c r="C240" s="2" t="s">
        <v>21</v>
      </c>
      <c r="D240" s="2" t="s">
        <v>20</v>
      </c>
      <c r="E240" s="2" t="s">
        <v>72</v>
      </c>
      <c r="F240" s="2" t="s">
        <v>102</v>
      </c>
      <c r="G240" s="2"/>
      <c r="H240" s="41">
        <f>H241+H242+H243</f>
        <v>5319.5999999999995</v>
      </c>
      <c r="I240" s="42">
        <f>I241+I242+I243</f>
        <v>5319.5999999999995</v>
      </c>
      <c r="J240" s="52">
        <f t="shared" si="20"/>
        <v>1</v>
      </c>
    </row>
    <row r="241" spans="1:24" s="8" customFormat="1" ht="60" customHeight="1">
      <c r="A241" s="28" t="s">
        <v>288</v>
      </c>
      <c r="B241" s="2" t="s">
        <v>26</v>
      </c>
      <c r="C241" s="2" t="s">
        <v>21</v>
      </c>
      <c r="D241" s="2" t="s">
        <v>20</v>
      </c>
      <c r="E241" s="2" t="s">
        <v>72</v>
      </c>
      <c r="F241" s="2" t="s">
        <v>102</v>
      </c>
      <c r="G241" s="2" t="s">
        <v>103</v>
      </c>
      <c r="H241" s="41">
        <v>2207.1999999999998</v>
      </c>
      <c r="I241" s="42">
        <v>2207.1999999999998</v>
      </c>
      <c r="J241" s="52">
        <f t="shared" si="20"/>
        <v>1</v>
      </c>
    </row>
    <row r="242" spans="1:24" s="8" customFormat="1" ht="21.75" customHeight="1">
      <c r="A242" s="28" t="s">
        <v>8</v>
      </c>
      <c r="B242" s="2" t="s">
        <v>26</v>
      </c>
      <c r="C242" s="2" t="s">
        <v>21</v>
      </c>
      <c r="D242" s="2" t="s">
        <v>20</v>
      </c>
      <c r="E242" s="2" t="s">
        <v>72</v>
      </c>
      <c r="F242" s="2" t="s">
        <v>102</v>
      </c>
      <c r="G242" s="2" t="s">
        <v>9</v>
      </c>
      <c r="H242" s="41">
        <v>2145.5</v>
      </c>
      <c r="I242" s="42">
        <v>2145.5</v>
      </c>
      <c r="J242" s="52">
        <f t="shared" si="20"/>
        <v>1</v>
      </c>
    </row>
    <row r="243" spans="1:24" s="8" customFormat="1" ht="34.5" customHeight="1">
      <c r="A243" s="28" t="s">
        <v>104</v>
      </c>
      <c r="B243" s="2" t="s">
        <v>26</v>
      </c>
      <c r="C243" s="2" t="s">
        <v>21</v>
      </c>
      <c r="D243" s="2" t="s">
        <v>20</v>
      </c>
      <c r="E243" s="2" t="s">
        <v>72</v>
      </c>
      <c r="F243" s="2" t="s">
        <v>102</v>
      </c>
      <c r="G243" s="2" t="s">
        <v>105</v>
      </c>
      <c r="H243" s="41">
        <v>966.9</v>
      </c>
      <c r="I243" s="42">
        <v>966.9</v>
      </c>
      <c r="J243" s="52">
        <f t="shared" si="20"/>
        <v>1</v>
      </c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</row>
    <row r="244" spans="1:24" s="16" customFormat="1" ht="36" customHeight="1">
      <c r="A244" s="28" t="s">
        <v>221</v>
      </c>
      <c r="B244" s="2" t="s">
        <v>26</v>
      </c>
      <c r="C244" s="2" t="s">
        <v>21</v>
      </c>
      <c r="D244" s="2" t="s">
        <v>24</v>
      </c>
      <c r="E244" s="2" t="s">
        <v>63</v>
      </c>
      <c r="F244" s="2" t="s">
        <v>64</v>
      </c>
      <c r="G244" s="2"/>
      <c r="H244" s="41">
        <f>H245</f>
        <v>16.100000000000001</v>
      </c>
      <c r="I244" s="42">
        <f>I245</f>
        <v>16.100000000000001</v>
      </c>
      <c r="J244" s="52">
        <f t="shared" si="20"/>
        <v>1</v>
      </c>
    </row>
    <row r="245" spans="1:24" s="8" customFormat="1" ht="54.75" customHeight="1">
      <c r="A245" s="28" t="s">
        <v>222</v>
      </c>
      <c r="B245" s="2" t="s">
        <v>26</v>
      </c>
      <c r="C245" s="2" t="s">
        <v>21</v>
      </c>
      <c r="D245" s="2" t="s">
        <v>24</v>
      </c>
      <c r="E245" s="2" t="s">
        <v>69</v>
      </c>
      <c r="F245" s="2" t="s">
        <v>64</v>
      </c>
      <c r="G245" s="2"/>
      <c r="H245" s="41">
        <f>H246</f>
        <v>16.100000000000001</v>
      </c>
      <c r="I245" s="42">
        <f>I246</f>
        <v>16.100000000000001</v>
      </c>
      <c r="J245" s="52">
        <f t="shared" si="20"/>
        <v>1</v>
      </c>
    </row>
    <row r="246" spans="1:24" s="8" customFormat="1" ht="72" customHeight="1">
      <c r="A246" s="28" t="s">
        <v>223</v>
      </c>
      <c r="B246" s="2" t="s">
        <v>26</v>
      </c>
      <c r="C246" s="2" t="s">
        <v>21</v>
      </c>
      <c r="D246" s="2" t="s">
        <v>24</v>
      </c>
      <c r="E246" s="2" t="s">
        <v>69</v>
      </c>
      <c r="F246" s="2" t="s">
        <v>144</v>
      </c>
      <c r="G246" s="2"/>
      <c r="H246" s="41">
        <f>H247+H248</f>
        <v>16.100000000000001</v>
      </c>
      <c r="I246" s="42">
        <f>I247+I248</f>
        <v>16.100000000000001</v>
      </c>
      <c r="J246" s="52">
        <f t="shared" si="20"/>
        <v>1</v>
      </c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</row>
    <row r="247" spans="1:24" s="8" customFormat="1" ht="25.5">
      <c r="A247" s="28" t="s">
        <v>169</v>
      </c>
      <c r="B247" s="2" t="s">
        <v>26</v>
      </c>
      <c r="C247" s="2" t="s">
        <v>21</v>
      </c>
      <c r="D247" s="2" t="s">
        <v>24</v>
      </c>
      <c r="E247" s="2" t="s">
        <v>69</v>
      </c>
      <c r="F247" s="2" t="s">
        <v>144</v>
      </c>
      <c r="G247" s="2" t="s">
        <v>100</v>
      </c>
      <c r="H247" s="41">
        <v>2.2999999999999998</v>
      </c>
      <c r="I247" s="42">
        <v>2.2999999999999998</v>
      </c>
      <c r="J247" s="52">
        <f t="shared" si="20"/>
        <v>1</v>
      </c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</row>
    <row r="248" spans="1:24" s="8" customFormat="1" ht="25.5">
      <c r="A248" s="28" t="s">
        <v>104</v>
      </c>
      <c r="B248" s="2" t="s">
        <v>26</v>
      </c>
      <c r="C248" s="2" t="s">
        <v>21</v>
      </c>
      <c r="D248" s="2" t="s">
        <v>24</v>
      </c>
      <c r="E248" s="2" t="s">
        <v>69</v>
      </c>
      <c r="F248" s="2" t="s">
        <v>144</v>
      </c>
      <c r="G248" s="2" t="s">
        <v>105</v>
      </c>
      <c r="H248" s="41">
        <v>13.8</v>
      </c>
      <c r="I248" s="42">
        <v>13.8</v>
      </c>
      <c r="J248" s="52">
        <f t="shared" si="20"/>
        <v>1</v>
      </c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</row>
    <row r="249" spans="1:24" s="8" customFormat="1" ht="38.25">
      <c r="A249" s="28" t="s">
        <v>224</v>
      </c>
      <c r="B249" s="2" t="s">
        <v>26</v>
      </c>
      <c r="C249" s="2" t="s">
        <v>21</v>
      </c>
      <c r="D249" s="2" t="s">
        <v>20</v>
      </c>
      <c r="E249" s="2" t="s">
        <v>152</v>
      </c>
      <c r="F249" s="2" t="s">
        <v>64</v>
      </c>
      <c r="G249" s="2"/>
      <c r="H249" s="41">
        <f>H250</f>
        <v>133.1</v>
      </c>
      <c r="I249" s="42">
        <f>I250</f>
        <v>99.1</v>
      </c>
      <c r="J249" s="52">
        <f t="shared" si="20"/>
        <v>0.74455296769346357</v>
      </c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</row>
    <row r="250" spans="1:24" s="8" customFormat="1" ht="70.5" customHeight="1">
      <c r="A250" s="28" t="s">
        <v>225</v>
      </c>
      <c r="B250" s="2" t="s">
        <v>26</v>
      </c>
      <c r="C250" s="2" t="s">
        <v>21</v>
      </c>
      <c r="D250" s="2" t="s">
        <v>20</v>
      </c>
      <c r="E250" s="2" t="s">
        <v>152</v>
      </c>
      <c r="F250" s="2" t="s">
        <v>99</v>
      </c>
      <c r="G250" s="2"/>
      <c r="H250" s="41">
        <f>H251</f>
        <v>133.1</v>
      </c>
      <c r="I250" s="42">
        <f>I251</f>
        <v>99.1</v>
      </c>
      <c r="J250" s="52">
        <f t="shared" si="20"/>
        <v>0.74455296769346357</v>
      </c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</row>
    <row r="251" spans="1:24" s="8" customFormat="1" ht="34.5" customHeight="1">
      <c r="A251" s="28" t="s">
        <v>169</v>
      </c>
      <c r="B251" s="2" t="s">
        <v>26</v>
      </c>
      <c r="C251" s="2" t="s">
        <v>21</v>
      </c>
      <c r="D251" s="2" t="s">
        <v>20</v>
      </c>
      <c r="E251" s="2" t="s">
        <v>152</v>
      </c>
      <c r="F251" s="2" t="s">
        <v>99</v>
      </c>
      <c r="G251" s="2" t="s">
        <v>100</v>
      </c>
      <c r="H251" s="41">
        <v>133.1</v>
      </c>
      <c r="I251" s="42">
        <v>99.1</v>
      </c>
      <c r="J251" s="52">
        <f t="shared" si="20"/>
        <v>0.74455296769346357</v>
      </c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</row>
    <row r="252" spans="1:24" s="8" customFormat="1" ht="46.5" customHeight="1">
      <c r="A252" s="28" t="s">
        <v>226</v>
      </c>
      <c r="B252" s="2" t="s">
        <v>26</v>
      </c>
      <c r="C252" s="2" t="s">
        <v>21</v>
      </c>
      <c r="D252" s="2" t="s">
        <v>20</v>
      </c>
      <c r="E252" s="2" t="s">
        <v>65</v>
      </c>
      <c r="F252" s="2" t="s">
        <v>64</v>
      </c>
      <c r="G252" s="2" t="s">
        <v>18</v>
      </c>
      <c r="H252" s="41">
        <f>H253+H258</f>
        <v>5279.4000000000005</v>
      </c>
      <c r="I252" s="42">
        <f>I253+I258</f>
        <v>5275.4000000000005</v>
      </c>
      <c r="J252" s="52">
        <f t="shared" si="20"/>
        <v>0.99924233814448615</v>
      </c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</row>
    <row r="253" spans="1:24" s="8" customFormat="1" ht="69.75" customHeight="1">
      <c r="A253" s="28" t="s">
        <v>227</v>
      </c>
      <c r="B253" s="2" t="s">
        <v>26</v>
      </c>
      <c r="C253" s="2" t="s">
        <v>21</v>
      </c>
      <c r="D253" s="2" t="s">
        <v>20</v>
      </c>
      <c r="E253" s="2" t="s">
        <v>65</v>
      </c>
      <c r="F253" s="2" t="s">
        <v>99</v>
      </c>
      <c r="G253" s="2"/>
      <c r="H253" s="41">
        <f>SUM(H254:H257)</f>
        <v>4693.8</v>
      </c>
      <c r="I253" s="42">
        <f>SUM(I254:I257)</f>
        <v>4689.8</v>
      </c>
      <c r="J253" s="52">
        <f t="shared" si="20"/>
        <v>0.99914781200732883</v>
      </c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</row>
    <row r="254" spans="1:24" s="8" customFormat="1" ht="57" customHeight="1">
      <c r="A254" s="28" t="s">
        <v>288</v>
      </c>
      <c r="B254" s="2" t="s">
        <v>26</v>
      </c>
      <c r="C254" s="2" t="s">
        <v>21</v>
      </c>
      <c r="D254" s="2" t="s">
        <v>20</v>
      </c>
      <c r="E254" s="2" t="s">
        <v>65</v>
      </c>
      <c r="F254" s="2" t="s">
        <v>99</v>
      </c>
      <c r="G254" s="2" t="s">
        <v>103</v>
      </c>
      <c r="H254" s="41">
        <v>1577.2</v>
      </c>
      <c r="I254" s="42">
        <v>1577.2</v>
      </c>
      <c r="J254" s="52">
        <f t="shared" si="20"/>
        <v>1</v>
      </c>
    </row>
    <row r="255" spans="1:24" s="8" customFormat="1" ht="29.25" customHeight="1">
      <c r="A255" s="28" t="s">
        <v>107</v>
      </c>
      <c r="B255" s="2" t="s">
        <v>26</v>
      </c>
      <c r="C255" s="2" t="s">
        <v>21</v>
      </c>
      <c r="D255" s="2" t="s">
        <v>20</v>
      </c>
      <c r="E255" s="2" t="s">
        <v>65</v>
      </c>
      <c r="F255" s="2" t="s">
        <v>99</v>
      </c>
      <c r="G255" s="2" t="s">
        <v>100</v>
      </c>
      <c r="H255" s="41">
        <v>53.8</v>
      </c>
      <c r="I255" s="42">
        <v>49.8</v>
      </c>
      <c r="J255" s="52">
        <f t="shared" si="20"/>
        <v>0.92565055762081783</v>
      </c>
    </row>
    <row r="256" spans="1:24" s="8" customFormat="1" ht="25.5">
      <c r="A256" s="28" t="s">
        <v>104</v>
      </c>
      <c r="B256" s="2" t="s">
        <v>26</v>
      </c>
      <c r="C256" s="2" t="s">
        <v>21</v>
      </c>
      <c r="D256" s="2" t="s">
        <v>20</v>
      </c>
      <c r="E256" s="2" t="s">
        <v>65</v>
      </c>
      <c r="F256" s="2" t="s">
        <v>99</v>
      </c>
      <c r="G256" s="2" t="s">
        <v>105</v>
      </c>
      <c r="H256" s="41">
        <v>3062</v>
      </c>
      <c r="I256" s="42">
        <v>3062</v>
      </c>
      <c r="J256" s="52">
        <f t="shared" si="20"/>
        <v>1</v>
      </c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</row>
    <row r="257" spans="1:24" s="8" customFormat="1">
      <c r="A257" s="28" t="s">
        <v>82</v>
      </c>
      <c r="B257" s="2" t="s">
        <v>26</v>
      </c>
      <c r="C257" s="2" t="s">
        <v>21</v>
      </c>
      <c r="D257" s="2" t="s">
        <v>20</v>
      </c>
      <c r="E257" s="2" t="s">
        <v>65</v>
      </c>
      <c r="F257" s="2" t="s">
        <v>99</v>
      </c>
      <c r="G257" s="2" t="s">
        <v>83</v>
      </c>
      <c r="H257" s="41">
        <v>0.8</v>
      </c>
      <c r="I257" s="42">
        <v>0.8</v>
      </c>
      <c r="J257" s="52">
        <f t="shared" si="20"/>
        <v>1</v>
      </c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</row>
    <row r="258" spans="1:24" s="8" customFormat="1" ht="98.25" customHeight="1">
      <c r="A258" s="28" t="s">
        <v>228</v>
      </c>
      <c r="B258" s="2" t="s">
        <v>26</v>
      </c>
      <c r="C258" s="2" t="s">
        <v>21</v>
      </c>
      <c r="D258" s="2" t="s">
        <v>20</v>
      </c>
      <c r="E258" s="2" t="s">
        <v>65</v>
      </c>
      <c r="F258" s="2" t="s">
        <v>102</v>
      </c>
      <c r="G258" s="2"/>
      <c r="H258" s="41">
        <f>H259+H260+H261</f>
        <v>585.6</v>
      </c>
      <c r="I258" s="42">
        <f>I259+I260+I261</f>
        <v>585.6</v>
      </c>
      <c r="J258" s="52">
        <f t="shared" si="20"/>
        <v>1</v>
      </c>
    </row>
    <row r="259" spans="1:24" s="8" customFormat="1" ht="57.75" customHeight="1">
      <c r="A259" s="28" t="s">
        <v>288</v>
      </c>
      <c r="B259" s="2" t="s">
        <v>26</v>
      </c>
      <c r="C259" s="2" t="s">
        <v>21</v>
      </c>
      <c r="D259" s="2" t="s">
        <v>20</v>
      </c>
      <c r="E259" s="2" t="s">
        <v>65</v>
      </c>
      <c r="F259" s="2" t="s">
        <v>102</v>
      </c>
      <c r="G259" s="2" t="s">
        <v>103</v>
      </c>
      <c r="H259" s="41">
        <v>129.80000000000001</v>
      </c>
      <c r="I259" s="42">
        <v>129.80000000000001</v>
      </c>
      <c r="J259" s="52">
        <f t="shared" si="20"/>
        <v>1</v>
      </c>
    </row>
    <row r="260" spans="1:24" s="8" customFormat="1" ht="23.25" customHeight="1">
      <c r="A260" s="28" t="s">
        <v>10</v>
      </c>
      <c r="B260" s="2" t="s">
        <v>26</v>
      </c>
      <c r="C260" s="2" t="s">
        <v>21</v>
      </c>
      <c r="D260" s="2" t="s">
        <v>20</v>
      </c>
      <c r="E260" s="2" t="s">
        <v>65</v>
      </c>
      <c r="F260" s="2" t="s">
        <v>102</v>
      </c>
      <c r="G260" s="2" t="s">
        <v>9</v>
      </c>
      <c r="H260" s="41">
        <v>35.6</v>
      </c>
      <c r="I260" s="42">
        <v>35.6</v>
      </c>
      <c r="J260" s="52">
        <f t="shared" si="20"/>
        <v>1</v>
      </c>
    </row>
    <row r="261" spans="1:24" s="8" customFormat="1" ht="33" customHeight="1">
      <c r="A261" s="28" t="s">
        <v>104</v>
      </c>
      <c r="B261" s="2" t="s">
        <v>26</v>
      </c>
      <c r="C261" s="2" t="s">
        <v>21</v>
      </c>
      <c r="D261" s="2" t="s">
        <v>20</v>
      </c>
      <c r="E261" s="2" t="s">
        <v>65</v>
      </c>
      <c r="F261" s="2" t="s">
        <v>102</v>
      </c>
      <c r="G261" s="2" t="s">
        <v>105</v>
      </c>
      <c r="H261" s="41">
        <v>420.2</v>
      </c>
      <c r="I261" s="42">
        <v>420.2</v>
      </c>
      <c r="J261" s="52">
        <f t="shared" si="20"/>
        <v>1</v>
      </c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</row>
    <row r="262" spans="1:24" s="8" customFormat="1" ht="55.5" customHeight="1">
      <c r="A262" s="28" t="s">
        <v>285</v>
      </c>
      <c r="B262" s="2" t="s">
        <v>26</v>
      </c>
      <c r="C262" s="2" t="s">
        <v>21</v>
      </c>
      <c r="D262" s="2" t="s">
        <v>22</v>
      </c>
      <c r="E262" s="2" t="s">
        <v>63</v>
      </c>
      <c r="F262" s="2" t="s">
        <v>64</v>
      </c>
      <c r="G262" s="2"/>
      <c r="H262" s="41">
        <f>H263</f>
        <v>219</v>
      </c>
      <c r="I262" s="42">
        <f>I263</f>
        <v>95.5</v>
      </c>
      <c r="J262" s="52">
        <f t="shared" si="20"/>
        <v>0.4360730593607306</v>
      </c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</row>
    <row r="263" spans="1:24" s="8" customFormat="1" ht="106.5" customHeight="1">
      <c r="A263" s="28" t="s">
        <v>287</v>
      </c>
      <c r="B263" s="2" t="s">
        <v>26</v>
      </c>
      <c r="C263" s="2" t="s">
        <v>21</v>
      </c>
      <c r="D263" s="2" t="s">
        <v>22</v>
      </c>
      <c r="E263" s="2" t="s">
        <v>69</v>
      </c>
      <c r="F263" s="2" t="s">
        <v>143</v>
      </c>
      <c r="G263" s="2"/>
      <c r="H263" s="41">
        <f>H264</f>
        <v>219</v>
      </c>
      <c r="I263" s="42">
        <f>I264</f>
        <v>95.5</v>
      </c>
      <c r="J263" s="52">
        <f t="shared" si="20"/>
        <v>0.4360730593607306</v>
      </c>
    </row>
    <row r="264" spans="1:24" s="8" customFormat="1" ht="28.5" customHeight="1">
      <c r="A264" s="28" t="s">
        <v>162</v>
      </c>
      <c r="B264" s="2" t="s">
        <v>26</v>
      </c>
      <c r="C264" s="2" t="s">
        <v>21</v>
      </c>
      <c r="D264" s="2" t="s">
        <v>22</v>
      </c>
      <c r="E264" s="2" t="s">
        <v>69</v>
      </c>
      <c r="F264" s="2" t="s">
        <v>143</v>
      </c>
      <c r="G264" s="2" t="s">
        <v>100</v>
      </c>
      <c r="H264" s="41">
        <v>219</v>
      </c>
      <c r="I264" s="42">
        <v>95.5</v>
      </c>
      <c r="J264" s="52">
        <f t="shared" si="20"/>
        <v>0.4360730593607306</v>
      </c>
    </row>
    <row r="265" spans="1:24" s="8" customFormat="1" ht="28.5" customHeight="1">
      <c r="A265" s="28" t="s">
        <v>229</v>
      </c>
      <c r="B265" s="2" t="s">
        <v>26</v>
      </c>
      <c r="C265" s="2" t="s">
        <v>21</v>
      </c>
      <c r="D265" s="2" t="s">
        <v>21</v>
      </c>
      <c r="E265" s="2" t="s">
        <v>63</v>
      </c>
      <c r="F265" s="2" t="s">
        <v>64</v>
      </c>
      <c r="G265" s="2"/>
      <c r="H265" s="41">
        <f>H266</f>
        <v>5422.8</v>
      </c>
      <c r="I265" s="42">
        <f>I266</f>
        <v>5363.4</v>
      </c>
      <c r="J265" s="52">
        <f t="shared" si="20"/>
        <v>0.98904624917017026</v>
      </c>
    </row>
    <row r="266" spans="1:24" s="8" customFormat="1" ht="53.25" customHeight="1">
      <c r="A266" s="28" t="s">
        <v>230</v>
      </c>
      <c r="B266" s="2" t="s">
        <v>26</v>
      </c>
      <c r="C266" s="2" t="s">
        <v>21</v>
      </c>
      <c r="D266" s="2" t="s">
        <v>21</v>
      </c>
      <c r="E266" s="2" t="s">
        <v>124</v>
      </c>
      <c r="F266" s="2" t="s">
        <v>64</v>
      </c>
      <c r="G266" s="2"/>
      <c r="H266" s="41">
        <f>H268+H269</f>
        <v>5422.8</v>
      </c>
      <c r="I266" s="42">
        <f>I268+I269</f>
        <v>5363.4</v>
      </c>
      <c r="J266" s="52">
        <f t="shared" si="20"/>
        <v>0.98904624917017026</v>
      </c>
    </row>
    <row r="267" spans="1:24" s="8" customFormat="1" ht="64.5" customHeight="1">
      <c r="A267" s="28" t="s">
        <v>231</v>
      </c>
      <c r="B267" s="2" t="s">
        <v>26</v>
      </c>
      <c r="C267" s="2" t="s">
        <v>21</v>
      </c>
      <c r="D267" s="2" t="s">
        <v>21</v>
      </c>
      <c r="E267" s="2" t="s">
        <v>124</v>
      </c>
      <c r="F267" s="2" t="s">
        <v>99</v>
      </c>
      <c r="G267" s="2"/>
      <c r="H267" s="41">
        <f>H268</f>
        <v>4887.8</v>
      </c>
      <c r="I267" s="42">
        <f>I268</f>
        <v>4828.3999999999996</v>
      </c>
      <c r="J267" s="52">
        <f t="shared" ref="J267:J268" si="21">I267/H267</f>
        <v>0.98784729326077159</v>
      </c>
    </row>
    <row r="268" spans="1:24" s="8" customFormat="1" ht="27" customHeight="1">
      <c r="A268" s="28" t="s">
        <v>104</v>
      </c>
      <c r="B268" s="2" t="s">
        <v>26</v>
      </c>
      <c r="C268" s="2" t="s">
        <v>21</v>
      </c>
      <c r="D268" s="2" t="s">
        <v>21</v>
      </c>
      <c r="E268" s="2" t="s">
        <v>124</v>
      </c>
      <c r="F268" s="2" t="s">
        <v>99</v>
      </c>
      <c r="G268" s="2" t="s">
        <v>105</v>
      </c>
      <c r="H268" s="41">
        <v>4887.8</v>
      </c>
      <c r="I268" s="42">
        <v>4828.3999999999996</v>
      </c>
      <c r="J268" s="52">
        <f t="shared" si="21"/>
        <v>0.98784729326077159</v>
      </c>
    </row>
    <row r="269" spans="1:24" s="8" customFormat="1" ht="84.75" customHeight="1">
      <c r="A269" s="28" t="s">
        <v>220</v>
      </c>
      <c r="B269" s="2" t="s">
        <v>26</v>
      </c>
      <c r="C269" s="2" t="s">
        <v>21</v>
      </c>
      <c r="D269" s="2" t="s">
        <v>21</v>
      </c>
      <c r="E269" s="2" t="s">
        <v>124</v>
      </c>
      <c r="F269" s="2" t="s">
        <v>102</v>
      </c>
      <c r="G269" s="2"/>
      <c r="H269" s="41">
        <f>H270</f>
        <v>535</v>
      </c>
      <c r="I269" s="42">
        <f>I270</f>
        <v>535</v>
      </c>
      <c r="J269" s="52">
        <f t="shared" ref="J269:J275" si="22">I269/H269</f>
        <v>1</v>
      </c>
    </row>
    <row r="270" spans="1:24" s="8" customFormat="1" ht="25.5">
      <c r="A270" s="28" t="s">
        <v>104</v>
      </c>
      <c r="B270" s="2" t="s">
        <v>26</v>
      </c>
      <c r="C270" s="2" t="s">
        <v>21</v>
      </c>
      <c r="D270" s="2" t="s">
        <v>21</v>
      </c>
      <c r="E270" s="2" t="s">
        <v>124</v>
      </c>
      <c r="F270" s="2" t="s">
        <v>102</v>
      </c>
      <c r="G270" s="2" t="s">
        <v>105</v>
      </c>
      <c r="H270" s="41">
        <v>535</v>
      </c>
      <c r="I270" s="42">
        <v>535</v>
      </c>
      <c r="J270" s="52">
        <f t="shared" si="22"/>
        <v>1</v>
      </c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</row>
    <row r="271" spans="1:24" s="17" customFormat="1" ht="21.6" customHeight="1">
      <c r="A271" s="31" t="s">
        <v>312</v>
      </c>
      <c r="B271" s="1" t="s">
        <v>26</v>
      </c>
      <c r="C271" s="1" t="s">
        <v>26</v>
      </c>
      <c r="D271" s="1"/>
      <c r="E271" s="1"/>
      <c r="F271" s="1"/>
      <c r="G271" s="1"/>
      <c r="H271" s="39">
        <f>H272+H282</f>
        <v>1924.1</v>
      </c>
      <c r="I271" s="40">
        <f>I272+I282</f>
        <v>1827.4999999999998</v>
      </c>
      <c r="J271" s="52">
        <f t="shared" si="22"/>
        <v>0.94979470921469766</v>
      </c>
    </row>
    <row r="272" spans="1:24" s="17" customFormat="1" ht="60" customHeight="1">
      <c r="A272" s="32" t="s">
        <v>285</v>
      </c>
      <c r="B272" s="2" t="s">
        <v>26</v>
      </c>
      <c r="C272" s="2" t="s">
        <v>26</v>
      </c>
      <c r="D272" s="2" t="s">
        <v>22</v>
      </c>
      <c r="E272" s="2" t="s">
        <v>63</v>
      </c>
      <c r="F272" s="2" t="s">
        <v>64</v>
      </c>
      <c r="G272" s="2"/>
      <c r="H272" s="41">
        <f>H273+H276+H279</f>
        <v>20</v>
      </c>
      <c r="I272" s="42">
        <f>I273+I276+I279</f>
        <v>11.5</v>
      </c>
      <c r="J272" s="52">
        <f t="shared" si="22"/>
        <v>0.57499999999999996</v>
      </c>
    </row>
    <row r="273" spans="1:10" s="8" customFormat="1" ht="67.5" customHeight="1">
      <c r="A273" s="28" t="s">
        <v>290</v>
      </c>
      <c r="B273" s="2" t="s">
        <v>26</v>
      </c>
      <c r="C273" s="2" t="s">
        <v>26</v>
      </c>
      <c r="D273" s="2" t="s">
        <v>22</v>
      </c>
      <c r="E273" s="2" t="s">
        <v>72</v>
      </c>
      <c r="F273" s="2" t="s">
        <v>64</v>
      </c>
      <c r="G273" s="2"/>
      <c r="H273" s="41">
        <f>H274</f>
        <v>20</v>
      </c>
      <c r="I273" s="42">
        <f>I274</f>
        <v>11.5</v>
      </c>
      <c r="J273" s="52">
        <f t="shared" si="22"/>
        <v>0.57499999999999996</v>
      </c>
    </row>
    <row r="274" spans="1:10" s="8" customFormat="1" ht="68.25" customHeight="1">
      <c r="A274" s="28" t="s">
        <v>291</v>
      </c>
      <c r="B274" s="2" t="s">
        <v>26</v>
      </c>
      <c r="C274" s="2" t="s">
        <v>26</v>
      </c>
      <c r="D274" s="2" t="s">
        <v>22</v>
      </c>
      <c r="E274" s="2" t="s">
        <v>72</v>
      </c>
      <c r="F274" s="2" t="s">
        <v>146</v>
      </c>
      <c r="G274" s="2"/>
      <c r="H274" s="41">
        <f>H275</f>
        <v>20</v>
      </c>
      <c r="I274" s="42">
        <f>I275</f>
        <v>11.5</v>
      </c>
      <c r="J274" s="52">
        <f t="shared" si="22"/>
        <v>0.57499999999999996</v>
      </c>
    </row>
    <row r="275" spans="1:10" s="8" customFormat="1" ht="29.45" customHeight="1">
      <c r="A275" s="28" t="s">
        <v>169</v>
      </c>
      <c r="B275" s="2" t="s">
        <v>26</v>
      </c>
      <c r="C275" s="2" t="s">
        <v>26</v>
      </c>
      <c r="D275" s="2" t="s">
        <v>22</v>
      </c>
      <c r="E275" s="2" t="s">
        <v>72</v>
      </c>
      <c r="F275" s="2" t="s">
        <v>146</v>
      </c>
      <c r="G275" s="2" t="s">
        <v>100</v>
      </c>
      <c r="H275" s="41">
        <v>20</v>
      </c>
      <c r="I275" s="42">
        <v>11.5</v>
      </c>
      <c r="J275" s="52">
        <f t="shared" si="22"/>
        <v>0.57499999999999996</v>
      </c>
    </row>
    <row r="276" spans="1:10" s="8" customFormat="1" ht="90" hidden="1" customHeight="1">
      <c r="A276" s="28" t="s">
        <v>292</v>
      </c>
      <c r="B276" s="2" t="s">
        <v>26</v>
      </c>
      <c r="C276" s="2" t="s">
        <v>26</v>
      </c>
      <c r="D276" s="2" t="s">
        <v>22</v>
      </c>
      <c r="E276" s="2" t="s">
        <v>65</v>
      </c>
      <c r="F276" s="2" t="s">
        <v>64</v>
      </c>
      <c r="G276" s="2"/>
      <c r="H276" s="41">
        <f>H278</f>
        <v>0</v>
      </c>
      <c r="I276" s="42">
        <f>I278</f>
        <v>0</v>
      </c>
      <c r="J276" s="52"/>
    </row>
    <row r="277" spans="1:10" s="8" customFormat="1" ht="98.25" hidden="1" customHeight="1">
      <c r="A277" s="28" t="s">
        <v>293</v>
      </c>
      <c r="B277" s="2" t="s">
        <v>26</v>
      </c>
      <c r="C277" s="2" t="s">
        <v>26</v>
      </c>
      <c r="D277" s="2" t="s">
        <v>22</v>
      </c>
      <c r="E277" s="2" t="s">
        <v>65</v>
      </c>
      <c r="F277" s="2" t="s">
        <v>147</v>
      </c>
      <c r="G277" s="2"/>
      <c r="H277" s="41">
        <f>H278</f>
        <v>0</v>
      </c>
      <c r="I277" s="42">
        <f>I278</f>
        <v>0</v>
      </c>
      <c r="J277" s="52"/>
    </row>
    <row r="278" spans="1:10" s="8" customFormat="1" ht="27" hidden="1" customHeight="1">
      <c r="A278" s="28" t="s">
        <v>169</v>
      </c>
      <c r="B278" s="2" t="s">
        <v>26</v>
      </c>
      <c r="C278" s="2" t="s">
        <v>26</v>
      </c>
      <c r="D278" s="2" t="s">
        <v>22</v>
      </c>
      <c r="E278" s="2" t="s">
        <v>65</v>
      </c>
      <c r="F278" s="2" t="s">
        <v>147</v>
      </c>
      <c r="G278" s="2" t="s">
        <v>100</v>
      </c>
      <c r="H278" s="41">
        <v>0</v>
      </c>
      <c r="I278" s="42">
        <v>0</v>
      </c>
      <c r="J278" s="52"/>
    </row>
    <row r="279" spans="1:10" s="8" customFormat="1" ht="87.75" hidden="1" customHeight="1">
      <c r="A279" s="28" t="s">
        <v>294</v>
      </c>
      <c r="B279" s="2" t="s">
        <v>26</v>
      </c>
      <c r="C279" s="2" t="s">
        <v>26</v>
      </c>
      <c r="D279" s="2" t="s">
        <v>22</v>
      </c>
      <c r="E279" s="2" t="s">
        <v>124</v>
      </c>
      <c r="F279" s="2" t="s">
        <v>64</v>
      </c>
      <c r="G279" s="2"/>
      <c r="H279" s="41">
        <f>H281</f>
        <v>0</v>
      </c>
      <c r="I279" s="42">
        <f>I281</f>
        <v>0</v>
      </c>
      <c r="J279" s="52"/>
    </row>
    <row r="280" spans="1:10" s="8" customFormat="1" ht="94.5" hidden="1" customHeight="1">
      <c r="A280" s="28" t="s">
        <v>295</v>
      </c>
      <c r="B280" s="2" t="s">
        <v>26</v>
      </c>
      <c r="C280" s="2" t="s">
        <v>26</v>
      </c>
      <c r="D280" s="2" t="s">
        <v>22</v>
      </c>
      <c r="E280" s="2" t="s">
        <v>124</v>
      </c>
      <c r="F280" s="2" t="s">
        <v>148</v>
      </c>
      <c r="G280" s="2"/>
      <c r="H280" s="41">
        <f>H281</f>
        <v>0</v>
      </c>
      <c r="I280" s="42">
        <f>I281</f>
        <v>0</v>
      </c>
      <c r="J280" s="52"/>
    </row>
    <row r="281" spans="1:10" s="8" customFormat="1" ht="27.75" hidden="1" customHeight="1">
      <c r="A281" s="28" t="s">
        <v>169</v>
      </c>
      <c r="B281" s="2" t="s">
        <v>26</v>
      </c>
      <c r="C281" s="2" t="s">
        <v>26</v>
      </c>
      <c r="D281" s="2" t="s">
        <v>22</v>
      </c>
      <c r="E281" s="2" t="s">
        <v>124</v>
      </c>
      <c r="F281" s="2" t="s">
        <v>148</v>
      </c>
      <c r="G281" s="2" t="s">
        <v>100</v>
      </c>
      <c r="H281" s="41">
        <v>0</v>
      </c>
      <c r="I281" s="42">
        <v>0</v>
      </c>
      <c r="J281" s="52"/>
    </row>
    <row r="282" spans="1:10" s="8" customFormat="1" ht="33.75" customHeight="1">
      <c r="A282" s="28" t="s">
        <v>215</v>
      </c>
      <c r="B282" s="2" t="s">
        <v>26</v>
      </c>
      <c r="C282" s="2" t="s">
        <v>26</v>
      </c>
      <c r="D282" s="2" t="s">
        <v>20</v>
      </c>
      <c r="E282" s="2" t="s">
        <v>63</v>
      </c>
      <c r="F282" s="2" t="s">
        <v>64</v>
      </c>
      <c r="G282" s="2"/>
      <c r="H282" s="41">
        <f>H283+H291</f>
        <v>1904.1</v>
      </c>
      <c r="I282" s="42">
        <f>I283+I291</f>
        <v>1815.9999999999998</v>
      </c>
      <c r="J282" s="52">
        <f t="shared" ref="J282:J308" si="23">I282/H282</f>
        <v>0.95373142166902991</v>
      </c>
    </row>
    <row r="283" spans="1:10" s="8" customFormat="1" ht="55.5" customHeight="1">
      <c r="A283" s="28" t="s">
        <v>235</v>
      </c>
      <c r="B283" s="2" t="s">
        <v>26</v>
      </c>
      <c r="C283" s="2" t="s">
        <v>26</v>
      </c>
      <c r="D283" s="2" t="s">
        <v>20</v>
      </c>
      <c r="E283" s="2" t="s">
        <v>124</v>
      </c>
      <c r="F283" s="2" t="s">
        <v>64</v>
      </c>
      <c r="G283" s="2"/>
      <c r="H283" s="41">
        <f>H284+H287+H290</f>
        <v>1894.6</v>
      </c>
      <c r="I283" s="42">
        <f>I284+I287+I290</f>
        <v>1815.9999999999998</v>
      </c>
      <c r="J283" s="52">
        <f t="shared" si="23"/>
        <v>0.95851367043175328</v>
      </c>
    </row>
    <row r="284" spans="1:10" s="8" customFormat="1" ht="56.25" customHeight="1">
      <c r="A284" s="28" t="s">
        <v>236</v>
      </c>
      <c r="B284" s="2" t="s">
        <v>26</v>
      </c>
      <c r="C284" s="2" t="s">
        <v>26</v>
      </c>
      <c r="D284" s="2" t="s">
        <v>20</v>
      </c>
      <c r="E284" s="2" t="s">
        <v>124</v>
      </c>
      <c r="F284" s="2" t="s">
        <v>149</v>
      </c>
      <c r="G284" s="2"/>
      <c r="H284" s="41">
        <f>H285+H286</f>
        <v>342.7</v>
      </c>
      <c r="I284" s="42">
        <f>I285+I286</f>
        <v>264.10000000000002</v>
      </c>
      <c r="J284" s="52">
        <f t="shared" si="23"/>
        <v>0.77064487890283051</v>
      </c>
    </row>
    <row r="285" spans="1:10" s="8" customFormat="1" ht="29.25" customHeight="1">
      <c r="A285" s="28" t="s">
        <v>162</v>
      </c>
      <c r="B285" s="2" t="s">
        <v>26</v>
      </c>
      <c r="C285" s="2" t="s">
        <v>26</v>
      </c>
      <c r="D285" s="2" t="s">
        <v>20</v>
      </c>
      <c r="E285" s="2" t="s">
        <v>124</v>
      </c>
      <c r="F285" s="2" t="s">
        <v>149</v>
      </c>
      <c r="G285" s="2" t="s">
        <v>100</v>
      </c>
      <c r="H285" s="41">
        <v>295.2</v>
      </c>
      <c r="I285" s="42">
        <v>217.6</v>
      </c>
      <c r="J285" s="52">
        <f t="shared" si="23"/>
        <v>0.73712737127371275</v>
      </c>
    </row>
    <row r="286" spans="1:10" s="8" customFormat="1" ht="35.25" customHeight="1">
      <c r="A286" s="28" t="s">
        <v>104</v>
      </c>
      <c r="B286" s="2" t="s">
        <v>26</v>
      </c>
      <c r="C286" s="2" t="s">
        <v>26</v>
      </c>
      <c r="D286" s="2" t="s">
        <v>20</v>
      </c>
      <c r="E286" s="2" t="s">
        <v>124</v>
      </c>
      <c r="F286" s="2" t="s">
        <v>149</v>
      </c>
      <c r="G286" s="2" t="s">
        <v>105</v>
      </c>
      <c r="H286" s="41">
        <v>47.5</v>
      </c>
      <c r="I286" s="42">
        <v>46.5</v>
      </c>
      <c r="J286" s="52">
        <f t="shared" si="23"/>
        <v>0.97894736842105268</v>
      </c>
    </row>
    <row r="287" spans="1:10" s="8" customFormat="1" ht="81.75" customHeight="1">
      <c r="A287" s="28" t="s">
        <v>321</v>
      </c>
      <c r="B287" s="2" t="s">
        <v>26</v>
      </c>
      <c r="C287" s="2" t="s">
        <v>26</v>
      </c>
      <c r="D287" s="2" t="s">
        <v>20</v>
      </c>
      <c r="E287" s="2" t="s">
        <v>124</v>
      </c>
      <c r="F287" s="2" t="s">
        <v>322</v>
      </c>
      <c r="G287" s="2"/>
      <c r="H287" s="41">
        <f>H288+H289</f>
        <v>1520.6</v>
      </c>
      <c r="I287" s="42">
        <f>I288+I289</f>
        <v>1520.6</v>
      </c>
      <c r="J287" s="52">
        <f t="shared" si="23"/>
        <v>1</v>
      </c>
    </row>
    <row r="288" spans="1:10" s="8" customFormat="1" ht="87" customHeight="1">
      <c r="A288" s="28" t="s">
        <v>321</v>
      </c>
      <c r="B288" s="2" t="s">
        <v>26</v>
      </c>
      <c r="C288" s="2" t="s">
        <v>26</v>
      </c>
      <c r="D288" s="2" t="s">
        <v>20</v>
      </c>
      <c r="E288" s="2" t="s">
        <v>124</v>
      </c>
      <c r="F288" s="2" t="s">
        <v>322</v>
      </c>
      <c r="G288" s="2" t="s">
        <v>100</v>
      </c>
      <c r="H288" s="41">
        <v>1195.2</v>
      </c>
      <c r="I288" s="42">
        <v>1195.2</v>
      </c>
      <c r="J288" s="52">
        <f t="shared" si="23"/>
        <v>1</v>
      </c>
    </row>
    <row r="289" spans="1:10" s="8" customFormat="1" ht="81.75" customHeight="1">
      <c r="A289" s="28" t="s">
        <v>321</v>
      </c>
      <c r="B289" s="2" t="s">
        <v>26</v>
      </c>
      <c r="C289" s="2" t="s">
        <v>26</v>
      </c>
      <c r="D289" s="2" t="s">
        <v>20</v>
      </c>
      <c r="E289" s="2" t="s">
        <v>124</v>
      </c>
      <c r="F289" s="2" t="s">
        <v>322</v>
      </c>
      <c r="G289" s="2" t="s">
        <v>105</v>
      </c>
      <c r="H289" s="41">
        <v>325.39999999999998</v>
      </c>
      <c r="I289" s="42">
        <v>325.39999999999998</v>
      </c>
      <c r="J289" s="52">
        <f t="shared" si="23"/>
        <v>1</v>
      </c>
    </row>
    <row r="290" spans="1:10" s="8" customFormat="1" ht="78.75" customHeight="1">
      <c r="A290" s="28" t="s">
        <v>324</v>
      </c>
      <c r="B290" s="2" t="s">
        <v>26</v>
      </c>
      <c r="C290" s="2" t="s">
        <v>26</v>
      </c>
      <c r="D290" s="2" t="s">
        <v>20</v>
      </c>
      <c r="E290" s="2" t="s">
        <v>124</v>
      </c>
      <c r="F290" s="2" t="s">
        <v>323</v>
      </c>
      <c r="G290" s="2" t="s">
        <v>100</v>
      </c>
      <c r="H290" s="41">
        <v>31.3</v>
      </c>
      <c r="I290" s="42">
        <v>31.3</v>
      </c>
      <c r="J290" s="52">
        <f t="shared" si="23"/>
        <v>1</v>
      </c>
    </row>
    <row r="291" spans="1:10" s="8" customFormat="1" ht="54.75" customHeight="1">
      <c r="A291" s="28" t="s">
        <v>318</v>
      </c>
      <c r="B291" s="2" t="s">
        <v>26</v>
      </c>
      <c r="C291" s="2" t="s">
        <v>26</v>
      </c>
      <c r="D291" s="2" t="s">
        <v>20</v>
      </c>
      <c r="E291" s="2" t="s">
        <v>150</v>
      </c>
      <c r="F291" s="2" t="s">
        <v>64</v>
      </c>
      <c r="G291" s="2"/>
      <c r="H291" s="41">
        <f>H292</f>
        <v>9.5</v>
      </c>
      <c r="I291" s="42">
        <f>I292</f>
        <v>0</v>
      </c>
      <c r="J291" s="52">
        <f t="shared" si="23"/>
        <v>0</v>
      </c>
    </row>
    <row r="292" spans="1:10" s="8" customFormat="1" ht="68.25" customHeight="1">
      <c r="A292" s="28" t="s">
        <v>296</v>
      </c>
      <c r="B292" s="2" t="s">
        <v>26</v>
      </c>
      <c r="C292" s="2" t="s">
        <v>26</v>
      </c>
      <c r="D292" s="2" t="s">
        <v>20</v>
      </c>
      <c r="E292" s="2" t="s">
        <v>150</v>
      </c>
      <c r="F292" s="2" t="s">
        <v>151</v>
      </c>
      <c r="G292" s="2"/>
      <c r="H292" s="41">
        <f>H293</f>
        <v>9.5</v>
      </c>
      <c r="I292" s="42">
        <f>I293</f>
        <v>0</v>
      </c>
      <c r="J292" s="52">
        <f t="shared" si="23"/>
        <v>0</v>
      </c>
    </row>
    <row r="293" spans="1:10" s="8" customFormat="1" ht="29.25" customHeight="1">
      <c r="A293" s="28" t="s">
        <v>169</v>
      </c>
      <c r="B293" s="2" t="s">
        <v>26</v>
      </c>
      <c r="C293" s="2" t="s">
        <v>26</v>
      </c>
      <c r="D293" s="2" t="s">
        <v>20</v>
      </c>
      <c r="E293" s="2" t="s">
        <v>150</v>
      </c>
      <c r="F293" s="2" t="s">
        <v>151</v>
      </c>
      <c r="G293" s="2" t="s">
        <v>100</v>
      </c>
      <c r="H293" s="41">
        <v>9.5</v>
      </c>
      <c r="I293" s="42">
        <v>0</v>
      </c>
      <c r="J293" s="52">
        <f t="shared" si="23"/>
        <v>0</v>
      </c>
    </row>
    <row r="294" spans="1:10" s="18" customFormat="1" ht="29.25" customHeight="1">
      <c r="A294" s="27" t="s">
        <v>36</v>
      </c>
      <c r="B294" s="1" t="s">
        <v>26</v>
      </c>
      <c r="C294" s="1" t="s">
        <v>29</v>
      </c>
      <c r="D294" s="1"/>
      <c r="E294" s="1"/>
      <c r="F294" s="1"/>
      <c r="G294" s="1"/>
      <c r="H294" s="39">
        <f>H295+H302</f>
        <v>2558.3000000000002</v>
      </c>
      <c r="I294" s="40">
        <f>I295+I302</f>
        <v>2178.8999999999996</v>
      </c>
      <c r="J294" s="52">
        <f t="shared" si="23"/>
        <v>0.85169839346440979</v>
      </c>
    </row>
    <row r="295" spans="1:10" s="8" customFormat="1" ht="32.25" customHeight="1">
      <c r="A295" s="28" t="s">
        <v>215</v>
      </c>
      <c r="B295" s="2" t="s">
        <v>26</v>
      </c>
      <c r="C295" s="2" t="s">
        <v>29</v>
      </c>
      <c r="D295" s="2" t="s">
        <v>20</v>
      </c>
      <c r="E295" s="2" t="s">
        <v>63</v>
      </c>
      <c r="F295" s="2" t="s">
        <v>64</v>
      </c>
      <c r="G295" s="2"/>
      <c r="H295" s="41">
        <f>H296</f>
        <v>2525.3000000000002</v>
      </c>
      <c r="I295" s="42">
        <f>I296</f>
        <v>2159.1999999999998</v>
      </c>
      <c r="J295" s="52">
        <f t="shared" si="23"/>
        <v>0.85502712549004067</v>
      </c>
    </row>
    <row r="296" spans="1:10" s="8" customFormat="1" ht="41.25" customHeight="1">
      <c r="A296" s="28" t="s">
        <v>237</v>
      </c>
      <c r="B296" s="2" t="s">
        <v>26</v>
      </c>
      <c r="C296" s="2" t="s">
        <v>29</v>
      </c>
      <c r="D296" s="2" t="s">
        <v>20</v>
      </c>
      <c r="E296" s="2" t="s">
        <v>145</v>
      </c>
      <c r="F296" s="2" t="s">
        <v>64</v>
      </c>
      <c r="G296" s="2"/>
      <c r="H296" s="41">
        <f>H297+H299</f>
        <v>2525.3000000000002</v>
      </c>
      <c r="I296" s="42">
        <f>I297+I299</f>
        <v>2159.1999999999998</v>
      </c>
      <c r="J296" s="52">
        <f t="shared" si="23"/>
        <v>0.85502712549004067</v>
      </c>
    </row>
    <row r="297" spans="1:10" s="8" customFormat="1" ht="75.75" customHeight="1">
      <c r="A297" s="28" t="s">
        <v>297</v>
      </c>
      <c r="B297" s="2" t="s">
        <v>26</v>
      </c>
      <c r="C297" s="2" t="s">
        <v>29</v>
      </c>
      <c r="D297" s="2" t="s">
        <v>20</v>
      </c>
      <c r="E297" s="2" t="s">
        <v>145</v>
      </c>
      <c r="F297" s="2" t="s">
        <v>66</v>
      </c>
      <c r="G297" s="2"/>
      <c r="H297" s="41">
        <f>H298</f>
        <v>2418</v>
      </c>
      <c r="I297" s="42">
        <f>I298</f>
        <v>2079.5</v>
      </c>
      <c r="J297" s="52">
        <f t="shared" si="23"/>
        <v>0.86000827129859392</v>
      </c>
    </row>
    <row r="298" spans="1:10" s="8" customFormat="1" ht="56.25" customHeight="1">
      <c r="A298" s="28" t="s">
        <v>288</v>
      </c>
      <c r="B298" s="2" t="s">
        <v>26</v>
      </c>
      <c r="C298" s="2" t="s">
        <v>29</v>
      </c>
      <c r="D298" s="2" t="s">
        <v>20</v>
      </c>
      <c r="E298" s="2" t="s">
        <v>145</v>
      </c>
      <c r="F298" s="2" t="s">
        <v>66</v>
      </c>
      <c r="G298" s="2" t="s">
        <v>103</v>
      </c>
      <c r="H298" s="41">
        <v>2418</v>
      </c>
      <c r="I298" s="42">
        <v>2079.5</v>
      </c>
      <c r="J298" s="52">
        <f t="shared" si="23"/>
        <v>0.86000827129859392</v>
      </c>
    </row>
    <row r="299" spans="1:10" s="8" customFormat="1" ht="61.5" customHeight="1">
      <c r="A299" s="28" t="s">
        <v>238</v>
      </c>
      <c r="B299" s="2" t="s">
        <v>26</v>
      </c>
      <c r="C299" s="2" t="s">
        <v>29</v>
      </c>
      <c r="D299" s="2" t="s">
        <v>20</v>
      </c>
      <c r="E299" s="2" t="s">
        <v>145</v>
      </c>
      <c r="F299" s="2" t="s">
        <v>99</v>
      </c>
      <c r="G299" s="2"/>
      <c r="H299" s="41">
        <f>SUM(H300:H301)</f>
        <v>107.3</v>
      </c>
      <c r="I299" s="42">
        <f>SUM(I300:I301)</f>
        <v>79.7</v>
      </c>
      <c r="J299" s="52">
        <f t="shared" si="23"/>
        <v>0.74277726001863942</v>
      </c>
    </row>
    <row r="300" spans="1:10" s="8" customFormat="1" ht="34.5" customHeight="1">
      <c r="A300" s="28" t="s">
        <v>107</v>
      </c>
      <c r="B300" s="2" t="s">
        <v>26</v>
      </c>
      <c r="C300" s="2" t="s">
        <v>29</v>
      </c>
      <c r="D300" s="2" t="s">
        <v>20</v>
      </c>
      <c r="E300" s="2" t="s">
        <v>145</v>
      </c>
      <c r="F300" s="2" t="s">
        <v>99</v>
      </c>
      <c r="G300" s="2" t="s">
        <v>100</v>
      </c>
      <c r="H300" s="41">
        <v>103.3</v>
      </c>
      <c r="I300" s="42">
        <v>77.2</v>
      </c>
      <c r="J300" s="52">
        <f t="shared" si="23"/>
        <v>0.74733785091965155</v>
      </c>
    </row>
    <row r="301" spans="1:10" s="8" customFormat="1" ht="23.25" customHeight="1">
      <c r="A301" s="28" t="s">
        <v>82</v>
      </c>
      <c r="B301" s="2" t="s">
        <v>26</v>
      </c>
      <c r="C301" s="2" t="s">
        <v>29</v>
      </c>
      <c r="D301" s="2" t="s">
        <v>20</v>
      </c>
      <c r="E301" s="2" t="s">
        <v>145</v>
      </c>
      <c r="F301" s="2" t="s">
        <v>99</v>
      </c>
      <c r="G301" s="2" t="s">
        <v>83</v>
      </c>
      <c r="H301" s="41">
        <v>4</v>
      </c>
      <c r="I301" s="42">
        <v>2.5</v>
      </c>
      <c r="J301" s="52">
        <f t="shared" si="23"/>
        <v>0.625</v>
      </c>
    </row>
    <row r="302" spans="1:10" s="8" customFormat="1" ht="32.25" customHeight="1">
      <c r="A302" s="28" t="s">
        <v>186</v>
      </c>
      <c r="B302" s="2" t="s">
        <v>26</v>
      </c>
      <c r="C302" s="2" t="s">
        <v>29</v>
      </c>
      <c r="D302" s="2" t="s">
        <v>121</v>
      </c>
      <c r="E302" s="2" t="s">
        <v>63</v>
      </c>
      <c r="F302" s="2" t="s">
        <v>64</v>
      </c>
      <c r="G302" s="2"/>
      <c r="H302" s="41">
        <f>H303</f>
        <v>33</v>
      </c>
      <c r="I302" s="42">
        <f>I303</f>
        <v>19.7</v>
      </c>
      <c r="J302" s="52">
        <f t="shared" si="23"/>
        <v>0.59696969696969693</v>
      </c>
    </row>
    <row r="303" spans="1:10" s="8" customFormat="1" ht="56.25" customHeight="1">
      <c r="A303" s="28" t="s">
        <v>187</v>
      </c>
      <c r="B303" s="2" t="s">
        <v>26</v>
      </c>
      <c r="C303" s="2" t="s">
        <v>29</v>
      </c>
      <c r="D303" s="2" t="s">
        <v>121</v>
      </c>
      <c r="E303" s="2" t="s">
        <v>69</v>
      </c>
      <c r="F303" s="2" t="s">
        <v>122</v>
      </c>
      <c r="G303" s="2"/>
      <c r="H303" s="41">
        <f>H304</f>
        <v>33</v>
      </c>
      <c r="I303" s="42">
        <f>I304</f>
        <v>19.7</v>
      </c>
      <c r="J303" s="52">
        <f t="shared" si="23"/>
        <v>0.59696969696969693</v>
      </c>
    </row>
    <row r="304" spans="1:10" s="8" customFormat="1" ht="32.25" customHeight="1">
      <c r="A304" s="28" t="s">
        <v>107</v>
      </c>
      <c r="B304" s="2" t="s">
        <v>26</v>
      </c>
      <c r="C304" s="2" t="s">
        <v>29</v>
      </c>
      <c r="D304" s="2" t="s">
        <v>121</v>
      </c>
      <c r="E304" s="2" t="s">
        <v>69</v>
      </c>
      <c r="F304" s="2" t="s">
        <v>122</v>
      </c>
      <c r="G304" s="2" t="s">
        <v>100</v>
      </c>
      <c r="H304" s="41">
        <v>33</v>
      </c>
      <c r="I304" s="42">
        <v>19.7</v>
      </c>
      <c r="J304" s="52">
        <f t="shared" si="23"/>
        <v>0.59696969696969693</v>
      </c>
    </row>
    <row r="305" spans="1:10" s="8" customFormat="1" ht="21" customHeight="1">
      <c r="A305" s="27" t="s">
        <v>37</v>
      </c>
      <c r="B305" s="1" t="s">
        <v>32</v>
      </c>
      <c r="C305" s="1" t="s">
        <v>16</v>
      </c>
      <c r="D305" s="1"/>
      <c r="E305" s="1"/>
      <c r="F305" s="1"/>
      <c r="G305" s="1" t="s">
        <v>18</v>
      </c>
      <c r="H305" s="39">
        <f>H306</f>
        <v>22440.300000000003</v>
      </c>
      <c r="I305" s="40">
        <f>I306</f>
        <v>21280.000000000007</v>
      </c>
      <c r="J305" s="52">
        <f t="shared" si="23"/>
        <v>0.94829391763924742</v>
      </c>
    </row>
    <row r="306" spans="1:10" s="5" customFormat="1" ht="18" customHeight="1">
      <c r="A306" s="27" t="s">
        <v>38</v>
      </c>
      <c r="B306" s="1" t="s">
        <v>32</v>
      </c>
      <c r="C306" s="1" t="s">
        <v>20</v>
      </c>
      <c r="D306" s="1"/>
      <c r="E306" s="1"/>
      <c r="F306" s="1"/>
      <c r="G306" s="1" t="s">
        <v>18</v>
      </c>
      <c r="H306" s="39">
        <f>H307</f>
        <v>22440.300000000003</v>
      </c>
      <c r="I306" s="40">
        <f>I307</f>
        <v>21280.000000000007</v>
      </c>
      <c r="J306" s="52">
        <f t="shared" si="23"/>
        <v>0.94829391763924742</v>
      </c>
    </row>
    <row r="307" spans="1:10" s="16" customFormat="1" ht="27" customHeight="1">
      <c r="A307" s="28" t="s">
        <v>229</v>
      </c>
      <c r="B307" s="2" t="s">
        <v>32</v>
      </c>
      <c r="C307" s="2" t="s">
        <v>20</v>
      </c>
      <c r="D307" s="2" t="s">
        <v>21</v>
      </c>
      <c r="E307" s="2" t="s">
        <v>63</v>
      </c>
      <c r="F307" s="2" t="s">
        <v>64</v>
      </c>
      <c r="G307" s="2"/>
      <c r="H307" s="41">
        <f>H308+H317+H328+H333+H336+H341+H346</f>
        <v>22440.300000000003</v>
      </c>
      <c r="I307" s="42">
        <f>I308+I317+I328+I333+I336+I341+I346</f>
        <v>21280.000000000007</v>
      </c>
      <c r="J307" s="52">
        <f t="shared" si="23"/>
        <v>0.94829391763924742</v>
      </c>
    </row>
    <row r="308" spans="1:10" s="8" customFormat="1" ht="43.15" customHeight="1">
      <c r="A308" s="28" t="s">
        <v>239</v>
      </c>
      <c r="B308" s="2" t="s">
        <v>32</v>
      </c>
      <c r="C308" s="2" t="s">
        <v>20</v>
      </c>
      <c r="D308" s="2" t="s">
        <v>21</v>
      </c>
      <c r="E308" s="2" t="s">
        <v>69</v>
      </c>
      <c r="F308" s="2" t="s">
        <v>64</v>
      </c>
      <c r="G308" s="2"/>
      <c r="H308" s="41">
        <f>H309+H313+H315+H311</f>
        <v>2436.4</v>
      </c>
      <c r="I308" s="42">
        <f>I309+I313+I315+I311</f>
        <v>2431.2000000000003</v>
      </c>
      <c r="J308" s="52">
        <f t="shared" si="23"/>
        <v>0.9978657034969628</v>
      </c>
    </row>
    <row r="309" spans="1:10" s="8" customFormat="1" ht="68.45" customHeight="1">
      <c r="A309" s="28" t="s">
        <v>240</v>
      </c>
      <c r="B309" s="2" t="s">
        <v>32</v>
      </c>
      <c r="C309" s="2" t="s">
        <v>20</v>
      </c>
      <c r="D309" s="2" t="s">
        <v>21</v>
      </c>
      <c r="E309" s="2" t="s">
        <v>69</v>
      </c>
      <c r="F309" s="2" t="s">
        <v>99</v>
      </c>
      <c r="G309" s="2"/>
      <c r="H309" s="41">
        <f>H310</f>
        <v>1664.9</v>
      </c>
      <c r="I309" s="42">
        <f>I310</f>
        <v>1664.9</v>
      </c>
      <c r="J309" s="52">
        <f>J310</f>
        <v>1</v>
      </c>
    </row>
    <row r="310" spans="1:10" s="8" customFormat="1" ht="27.75" customHeight="1">
      <c r="A310" s="28" t="s">
        <v>104</v>
      </c>
      <c r="B310" s="2" t="s">
        <v>32</v>
      </c>
      <c r="C310" s="2" t="s">
        <v>20</v>
      </c>
      <c r="D310" s="2" t="s">
        <v>21</v>
      </c>
      <c r="E310" s="2" t="s">
        <v>69</v>
      </c>
      <c r="F310" s="2" t="s">
        <v>99</v>
      </c>
      <c r="G310" s="2" t="s">
        <v>105</v>
      </c>
      <c r="H310" s="41">
        <v>1664.9</v>
      </c>
      <c r="I310" s="42">
        <v>1664.9</v>
      </c>
      <c r="J310" s="52">
        <f t="shared" ref="J310:J316" si="24">I310/H310</f>
        <v>1</v>
      </c>
    </row>
    <row r="311" spans="1:10" s="8" customFormat="1" ht="69.599999999999994" customHeight="1">
      <c r="A311" s="28" t="s">
        <v>338</v>
      </c>
      <c r="B311" s="2" t="s">
        <v>32</v>
      </c>
      <c r="C311" s="2" t="s">
        <v>20</v>
      </c>
      <c r="D311" s="2" t="s">
        <v>21</v>
      </c>
      <c r="E311" s="2" t="s">
        <v>69</v>
      </c>
      <c r="F311" s="2" t="s">
        <v>339</v>
      </c>
      <c r="G311" s="2"/>
      <c r="H311" s="41">
        <f>H312</f>
        <v>18</v>
      </c>
      <c r="I311" s="42">
        <f>I312</f>
        <v>18</v>
      </c>
      <c r="J311" s="52">
        <f t="shared" si="24"/>
        <v>1</v>
      </c>
    </row>
    <row r="312" spans="1:10" s="8" customFormat="1" ht="32.25" customHeight="1">
      <c r="A312" s="28" t="s">
        <v>104</v>
      </c>
      <c r="B312" s="2" t="s">
        <v>32</v>
      </c>
      <c r="C312" s="2" t="s">
        <v>20</v>
      </c>
      <c r="D312" s="2" t="s">
        <v>21</v>
      </c>
      <c r="E312" s="2" t="s">
        <v>69</v>
      </c>
      <c r="F312" s="2" t="s">
        <v>339</v>
      </c>
      <c r="G312" s="2" t="s">
        <v>105</v>
      </c>
      <c r="H312" s="41">
        <v>18</v>
      </c>
      <c r="I312" s="42">
        <v>18</v>
      </c>
      <c r="J312" s="52">
        <f t="shared" si="24"/>
        <v>1</v>
      </c>
    </row>
    <row r="313" spans="1:10" s="8" customFormat="1" ht="106.9" customHeight="1">
      <c r="A313" s="28" t="s">
        <v>241</v>
      </c>
      <c r="B313" s="2" t="s">
        <v>32</v>
      </c>
      <c r="C313" s="2" t="s">
        <v>20</v>
      </c>
      <c r="D313" s="2" t="s">
        <v>21</v>
      </c>
      <c r="E313" s="2" t="s">
        <v>69</v>
      </c>
      <c r="F313" s="2" t="s">
        <v>110</v>
      </c>
      <c r="G313" s="2"/>
      <c r="H313" s="41">
        <f>H314</f>
        <v>735.5</v>
      </c>
      <c r="I313" s="42">
        <f>I314</f>
        <v>735.5</v>
      </c>
      <c r="J313" s="52">
        <f t="shared" si="24"/>
        <v>1</v>
      </c>
    </row>
    <row r="314" spans="1:10" s="8" customFormat="1" ht="36" customHeight="1">
      <c r="A314" s="28" t="s">
        <v>104</v>
      </c>
      <c r="B314" s="2" t="s">
        <v>32</v>
      </c>
      <c r="C314" s="2" t="s">
        <v>20</v>
      </c>
      <c r="D314" s="2" t="s">
        <v>21</v>
      </c>
      <c r="E314" s="2" t="s">
        <v>69</v>
      </c>
      <c r="F314" s="2" t="s">
        <v>110</v>
      </c>
      <c r="G314" s="2" t="s">
        <v>105</v>
      </c>
      <c r="H314" s="41">
        <v>735.5</v>
      </c>
      <c r="I314" s="42">
        <v>735.5</v>
      </c>
      <c r="J314" s="52">
        <f t="shared" si="24"/>
        <v>1</v>
      </c>
    </row>
    <row r="315" spans="1:10" s="8" customFormat="1" ht="69" customHeight="1">
      <c r="A315" s="28" t="s">
        <v>242</v>
      </c>
      <c r="B315" s="2" t="s">
        <v>32</v>
      </c>
      <c r="C315" s="2" t="s">
        <v>20</v>
      </c>
      <c r="D315" s="2" t="s">
        <v>21</v>
      </c>
      <c r="E315" s="2" t="s">
        <v>69</v>
      </c>
      <c r="F315" s="2" t="s">
        <v>116</v>
      </c>
      <c r="G315" s="2"/>
      <c r="H315" s="41">
        <f>H316</f>
        <v>18</v>
      </c>
      <c r="I315" s="42">
        <f>I316</f>
        <v>12.8</v>
      </c>
      <c r="J315" s="52">
        <f t="shared" si="24"/>
        <v>0.71111111111111114</v>
      </c>
    </row>
    <row r="316" spans="1:10" s="8" customFormat="1" ht="25.5">
      <c r="A316" s="28" t="s">
        <v>104</v>
      </c>
      <c r="B316" s="2" t="s">
        <v>32</v>
      </c>
      <c r="C316" s="2" t="s">
        <v>20</v>
      </c>
      <c r="D316" s="2" t="s">
        <v>21</v>
      </c>
      <c r="E316" s="2" t="s">
        <v>69</v>
      </c>
      <c r="F316" s="2" t="s">
        <v>116</v>
      </c>
      <c r="G316" s="2" t="s">
        <v>105</v>
      </c>
      <c r="H316" s="41">
        <v>18</v>
      </c>
      <c r="I316" s="42">
        <v>12.8</v>
      </c>
      <c r="J316" s="52">
        <f t="shared" si="24"/>
        <v>0.71111111111111114</v>
      </c>
    </row>
    <row r="317" spans="1:10" s="8" customFormat="1" ht="49.5" customHeight="1">
      <c r="A317" s="28" t="s">
        <v>243</v>
      </c>
      <c r="B317" s="2" t="s">
        <v>32</v>
      </c>
      <c r="C317" s="2" t="s">
        <v>20</v>
      </c>
      <c r="D317" s="2" t="s">
        <v>21</v>
      </c>
      <c r="E317" s="2" t="s">
        <v>72</v>
      </c>
      <c r="F317" s="2" t="s">
        <v>64</v>
      </c>
      <c r="G317" s="2"/>
      <c r="H317" s="41">
        <f>H318+H320+H322+H324+H326</f>
        <v>13979.800000000001</v>
      </c>
      <c r="I317" s="42">
        <f>I318+I320+I322+I324+I326</f>
        <v>13523.000000000002</v>
      </c>
      <c r="J317" s="52">
        <f>I317/H317</f>
        <v>0.96732428217857203</v>
      </c>
    </row>
    <row r="318" spans="1:10" s="8" customFormat="1" ht="80.25" customHeight="1">
      <c r="A318" s="28" t="s">
        <v>298</v>
      </c>
      <c r="B318" s="2" t="s">
        <v>32</v>
      </c>
      <c r="C318" s="2" t="s">
        <v>20</v>
      </c>
      <c r="D318" s="2" t="s">
        <v>21</v>
      </c>
      <c r="E318" s="2" t="s">
        <v>72</v>
      </c>
      <c r="F318" s="2" t="s">
        <v>99</v>
      </c>
      <c r="G318" s="2"/>
      <c r="H318" s="41">
        <f>H319</f>
        <v>9566.1</v>
      </c>
      <c r="I318" s="42">
        <f>I319</f>
        <v>9552.7000000000007</v>
      </c>
      <c r="J318" s="52">
        <f t="shared" ref="J318:J357" si="25">I318/H318</f>
        <v>0.99859922016286684</v>
      </c>
    </row>
    <row r="319" spans="1:10" s="8" customFormat="1" ht="29.25" customHeight="1">
      <c r="A319" s="28" t="s">
        <v>104</v>
      </c>
      <c r="B319" s="2" t="s">
        <v>32</v>
      </c>
      <c r="C319" s="2" t="s">
        <v>20</v>
      </c>
      <c r="D319" s="2" t="s">
        <v>21</v>
      </c>
      <c r="E319" s="2" t="s">
        <v>72</v>
      </c>
      <c r="F319" s="2" t="s">
        <v>99</v>
      </c>
      <c r="G319" s="2" t="s">
        <v>105</v>
      </c>
      <c r="H319" s="41">
        <v>9566.1</v>
      </c>
      <c r="I319" s="42">
        <v>9552.7000000000007</v>
      </c>
      <c r="J319" s="52">
        <f t="shared" si="25"/>
        <v>0.99859922016286684</v>
      </c>
    </row>
    <row r="320" spans="1:10" s="8" customFormat="1" ht="46.5" customHeight="1">
      <c r="A320" s="28" t="s">
        <v>326</v>
      </c>
      <c r="B320" s="2" t="s">
        <v>32</v>
      </c>
      <c r="C320" s="2" t="s">
        <v>20</v>
      </c>
      <c r="D320" s="2" t="s">
        <v>21</v>
      </c>
      <c r="E320" s="2" t="s">
        <v>72</v>
      </c>
      <c r="F320" s="2" t="s">
        <v>325</v>
      </c>
      <c r="G320" s="2"/>
      <c r="H320" s="41">
        <f>H321</f>
        <v>206.5</v>
      </c>
      <c r="I320" s="42">
        <f>I321</f>
        <v>169.5</v>
      </c>
      <c r="J320" s="52">
        <f t="shared" si="25"/>
        <v>0.82082324455205813</v>
      </c>
    </row>
    <row r="321" spans="1:10" s="8" customFormat="1" ht="39" customHeight="1">
      <c r="A321" s="28" t="s">
        <v>328</v>
      </c>
      <c r="B321" s="2" t="s">
        <v>32</v>
      </c>
      <c r="C321" s="2" t="s">
        <v>20</v>
      </c>
      <c r="D321" s="2" t="s">
        <v>21</v>
      </c>
      <c r="E321" s="2" t="s">
        <v>72</v>
      </c>
      <c r="F321" s="2" t="s">
        <v>325</v>
      </c>
      <c r="G321" s="2" t="s">
        <v>100</v>
      </c>
      <c r="H321" s="41">
        <v>206.5</v>
      </c>
      <c r="I321" s="42">
        <v>169.5</v>
      </c>
      <c r="J321" s="52">
        <f t="shared" si="25"/>
        <v>0.82082324455205813</v>
      </c>
    </row>
    <row r="322" spans="1:10" s="8" customFormat="1" ht="45" customHeight="1">
      <c r="A322" s="28" t="s">
        <v>329</v>
      </c>
      <c r="B322" s="2" t="s">
        <v>32</v>
      </c>
      <c r="C322" s="2" t="s">
        <v>20</v>
      </c>
      <c r="D322" s="2" t="s">
        <v>21</v>
      </c>
      <c r="E322" s="2" t="s">
        <v>72</v>
      </c>
      <c r="F322" s="2" t="s">
        <v>356</v>
      </c>
      <c r="G322" s="2"/>
      <c r="H322" s="41">
        <f>H323</f>
        <v>2887.5</v>
      </c>
      <c r="I322" s="42">
        <f>I323</f>
        <v>2514.4</v>
      </c>
      <c r="J322" s="52">
        <f t="shared" si="25"/>
        <v>0.87078787878787878</v>
      </c>
    </row>
    <row r="323" spans="1:10" s="5" customFormat="1" ht="46.5" customHeight="1">
      <c r="A323" s="28" t="s">
        <v>329</v>
      </c>
      <c r="B323" s="2" t="s">
        <v>32</v>
      </c>
      <c r="C323" s="2" t="s">
        <v>20</v>
      </c>
      <c r="D323" s="2" t="s">
        <v>21</v>
      </c>
      <c r="E323" s="2" t="s">
        <v>72</v>
      </c>
      <c r="F323" s="2" t="s">
        <v>356</v>
      </c>
      <c r="G323" s="2" t="s">
        <v>100</v>
      </c>
      <c r="H323" s="41">
        <v>2887.5</v>
      </c>
      <c r="I323" s="42">
        <v>2514.4</v>
      </c>
      <c r="J323" s="52">
        <f t="shared" si="25"/>
        <v>0.87078787878787878</v>
      </c>
    </row>
    <row r="324" spans="1:10" s="8" customFormat="1" ht="66" customHeight="1">
      <c r="A324" s="28" t="s">
        <v>350</v>
      </c>
      <c r="B324" s="2" t="s">
        <v>32</v>
      </c>
      <c r="C324" s="2" t="s">
        <v>20</v>
      </c>
      <c r="D324" s="2" t="s">
        <v>21</v>
      </c>
      <c r="E324" s="2" t="s">
        <v>72</v>
      </c>
      <c r="F324" s="2" t="s">
        <v>327</v>
      </c>
      <c r="G324" s="2"/>
      <c r="H324" s="41">
        <f>H325</f>
        <v>989.7</v>
      </c>
      <c r="I324" s="42">
        <f>I325</f>
        <v>989.7</v>
      </c>
      <c r="J324" s="52">
        <f t="shared" si="25"/>
        <v>1</v>
      </c>
    </row>
    <row r="325" spans="1:10" s="5" customFormat="1" ht="32.25" customHeight="1">
      <c r="A325" s="28" t="s">
        <v>104</v>
      </c>
      <c r="B325" s="2" t="s">
        <v>32</v>
      </c>
      <c r="C325" s="2" t="s">
        <v>20</v>
      </c>
      <c r="D325" s="2" t="s">
        <v>21</v>
      </c>
      <c r="E325" s="2" t="s">
        <v>72</v>
      </c>
      <c r="F325" s="2" t="s">
        <v>327</v>
      </c>
      <c r="G325" s="2" t="s">
        <v>105</v>
      </c>
      <c r="H325" s="41">
        <v>989.7</v>
      </c>
      <c r="I325" s="42">
        <v>989.7</v>
      </c>
      <c r="J325" s="52">
        <f t="shared" si="25"/>
        <v>1</v>
      </c>
    </row>
    <row r="326" spans="1:10" s="8" customFormat="1" ht="43.5" customHeight="1">
      <c r="A326" s="28" t="s">
        <v>343</v>
      </c>
      <c r="B326" s="2" t="s">
        <v>32</v>
      </c>
      <c r="C326" s="2" t="s">
        <v>20</v>
      </c>
      <c r="D326" s="2" t="s">
        <v>21</v>
      </c>
      <c r="E326" s="2" t="s">
        <v>72</v>
      </c>
      <c r="F326" s="2" t="s">
        <v>342</v>
      </c>
      <c r="G326" s="2"/>
      <c r="H326" s="41">
        <f>H327</f>
        <v>330</v>
      </c>
      <c r="I326" s="42">
        <f>I327</f>
        <v>296.7</v>
      </c>
      <c r="J326" s="52">
        <f t="shared" si="25"/>
        <v>0.89909090909090905</v>
      </c>
    </row>
    <row r="327" spans="1:10" s="5" customFormat="1" ht="44.25" customHeight="1">
      <c r="A327" s="28" t="s">
        <v>343</v>
      </c>
      <c r="B327" s="2" t="s">
        <v>32</v>
      </c>
      <c r="C327" s="2" t="s">
        <v>20</v>
      </c>
      <c r="D327" s="2" t="s">
        <v>21</v>
      </c>
      <c r="E327" s="2" t="s">
        <v>72</v>
      </c>
      <c r="F327" s="2" t="s">
        <v>342</v>
      </c>
      <c r="G327" s="2" t="s">
        <v>100</v>
      </c>
      <c r="H327" s="41">
        <v>330</v>
      </c>
      <c r="I327" s="42">
        <v>296.7</v>
      </c>
      <c r="J327" s="52">
        <f t="shared" si="25"/>
        <v>0.89909090909090905</v>
      </c>
    </row>
    <row r="328" spans="1:10" s="8" customFormat="1" ht="43.5" customHeight="1">
      <c r="A328" s="28" t="s">
        <v>244</v>
      </c>
      <c r="B328" s="2" t="s">
        <v>32</v>
      </c>
      <c r="C328" s="2" t="s">
        <v>20</v>
      </c>
      <c r="D328" s="2" t="s">
        <v>21</v>
      </c>
      <c r="E328" s="2" t="s">
        <v>65</v>
      </c>
      <c r="F328" s="2" t="s">
        <v>64</v>
      </c>
      <c r="G328" s="2"/>
      <c r="H328" s="41">
        <f>H329+H331</f>
        <v>816</v>
      </c>
      <c r="I328" s="42">
        <f>I329+I331</f>
        <v>816</v>
      </c>
      <c r="J328" s="52">
        <f t="shared" si="25"/>
        <v>1</v>
      </c>
    </row>
    <row r="329" spans="1:10" s="8" customFormat="1" ht="77.25" customHeight="1">
      <c r="A329" s="28" t="s">
        <v>299</v>
      </c>
      <c r="B329" s="2" t="s">
        <v>32</v>
      </c>
      <c r="C329" s="2" t="s">
        <v>20</v>
      </c>
      <c r="D329" s="2" t="s">
        <v>21</v>
      </c>
      <c r="E329" s="2" t="s">
        <v>65</v>
      </c>
      <c r="F329" s="2" t="s">
        <v>99</v>
      </c>
      <c r="G329" s="2"/>
      <c r="H329" s="41">
        <f>H330</f>
        <v>651.5</v>
      </c>
      <c r="I329" s="42">
        <f>I330</f>
        <v>651.5</v>
      </c>
      <c r="J329" s="52">
        <f t="shared" si="25"/>
        <v>1</v>
      </c>
    </row>
    <row r="330" spans="1:10" s="8" customFormat="1" ht="36" customHeight="1">
      <c r="A330" s="28" t="s">
        <v>104</v>
      </c>
      <c r="B330" s="2" t="s">
        <v>32</v>
      </c>
      <c r="C330" s="2" t="s">
        <v>20</v>
      </c>
      <c r="D330" s="2" t="s">
        <v>21</v>
      </c>
      <c r="E330" s="2" t="s">
        <v>65</v>
      </c>
      <c r="F330" s="2" t="s">
        <v>99</v>
      </c>
      <c r="G330" s="2" t="s">
        <v>105</v>
      </c>
      <c r="H330" s="41">
        <v>651.5</v>
      </c>
      <c r="I330" s="42">
        <v>651.5</v>
      </c>
      <c r="J330" s="52">
        <f t="shared" si="25"/>
        <v>1</v>
      </c>
    </row>
    <row r="331" spans="1:10" s="5" customFormat="1" ht="108" customHeight="1">
      <c r="A331" s="28" t="s">
        <v>245</v>
      </c>
      <c r="B331" s="2" t="s">
        <v>32</v>
      </c>
      <c r="C331" s="2" t="s">
        <v>20</v>
      </c>
      <c r="D331" s="2" t="s">
        <v>21</v>
      </c>
      <c r="E331" s="2" t="s">
        <v>65</v>
      </c>
      <c r="F331" s="2" t="s">
        <v>110</v>
      </c>
      <c r="G331" s="2"/>
      <c r="H331" s="41">
        <f>H332</f>
        <v>164.5</v>
      </c>
      <c r="I331" s="42">
        <f>I332</f>
        <v>164.5</v>
      </c>
      <c r="J331" s="52">
        <f t="shared" si="25"/>
        <v>1</v>
      </c>
    </row>
    <row r="332" spans="1:10" s="8" customFormat="1" ht="35.25" customHeight="1">
      <c r="A332" s="28" t="s">
        <v>104</v>
      </c>
      <c r="B332" s="2" t="s">
        <v>32</v>
      </c>
      <c r="C332" s="2" t="s">
        <v>20</v>
      </c>
      <c r="D332" s="2" t="s">
        <v>21</v>
      </c>
      <c r="E332" s="2" t="s">
        <v>65</v>
      </c>
      <c r="F332" s="2" t="s">
        <v>110</v>
      </c>
      <c r="G332" s="2" t="s">
        <v>105</v>
      </c>
      <c r="H332" s="41">
        <v>164.5</v>
      </c>
      <c r="I332" s="42">
        <v>164.5</v>
      </c>
      <c r="J332" s="52">
        <f t="shared" si="25"/>
        <v>1</v>
      </c>
    </row>
    <row r="333" spans="1:10" s="8" customFormat="1" ht="47.25" customHeight="1">
      <c r="A333" s="28" t="s">
        <v>246</v>
      </c>
      <c r="B333" s="2" t="s">
        <v>32</v>
      </c>
      <c r="C333" s="2" t="s">
        <v>20</v>
      </c>
      <c r="D333" s="2" t="s">
        <v>21</v>
      </c>
      <c r="E333" s="2" t="s">
        <v>124</v>
      </c>
      <c r="F333" s="2" t="s">
        <v>64</v>
      </c>
      <c r="G333" s="2"/>
      <c r="H333" s="41">
        <f>H334</f>
        <v>250</v>
      </c>
      <c r="I333" s="42">
        <f>I334</f>
        <v>239.4</v>
      </c>
      <c r="J333" s="52">
        <f t="shared" si="25"/>
        <v>0.95760000000000001</v>
      </c>
    </row>
    <row r="334" spans="1:10" s="8" customFormat="1" ht="54.75" customHeight="1">
      <c r="A334" s="28" t="s">
        <v>300</v>
      </c>
      <c r="B334" s="2" t="s">
        <v>32</v>
      </c>
      <c r="C334" s="2" t="s">
        <v>20</v>
      </c>
      <c r="D334" s="2" t="s">
        <v>21</v>
      </c>
      <c r="E334" s="2" t="s">
        <v>124</v>
      </c>
      <c r="F334" s="2" t="s">
        <v>330</v>
      </c>
      <c r="G334" s="2"/>
      <c r="H334" s="41">
        <f>H335</f>
        <v>250</v>
      </c>
      <c r="I334" s="42">
        <f>I335</f>
        <v>239.4</v>
      </c>
      <c r="J334" s="52">
        <f t="shared" si="25"/>
        <v>0.95760000000000001</v>
      </c>
    </row>
    <row r="335" spans="1:10" s="8" customFormat="1" ht="36.75" customHeight="1">
      <c r="A335" s="28" t="s">
        <v>107</v>
      </c>
      <c r="B335" s="2" t="s">
        <v>32</v>
      </c>
      <c r="C335" s="2" t="s">
        <v>20</v>
      </c>
      <c r="D335" s="2" t="s">
        <v>21</v>
      </c>
      <c r="E335" s="2" t="s">
        <v>124</v>
      </c>
      <c r="F335" s="2" t="s">
        <v>330</v>
      </c>
      <c r="G335" s="2" t="s">
        <v>100</v>
      </c>
      <c r="H335" s="41">
        <v>250</v>
      </c>
      <c r="I335" s="42">
        <v>239.4</v>
      </c>
      <c r="J335" s="52">
        <f t="shared" si="25"/>
        <v>0.95760000000000001</v>
      </c>
    </row>
    <row r="336" spans="1:10" s="8" customFormat="1" ht="54" customHeight="1">
      <c r="A336" s="28" t="s">
        <v>354</v>
      </c>
      <c r="B336" s="2" t="s">
        <v>32</v>
      </c>
      <c r="C336" s="2" t="s">
        <v>20</v>
      </c>
      <c r="D336" s="2" t="s">
        <v>21</v>
      </c>
      <c r="E336" s="2" t="s">
        <v>145</v>
      </c>
      <c r="F336" s="2" t="s">
        <v>64</v>
      </c>
      <c r="G336" s="2"/>
      <c r="H336" s="41">
        <f>H337+H339</f>
        <v>978.6</v>
      </c>
      <c r="I336" s="42">
        <f>I337+I339</f>
        <v>865.4</v>
      </c>
      <c r="J336" s="52">
        <f t="shared" si="25"/>
        <v>0.88432454526875126</v>
      </c>
    </row>
    <row r="337" spans="1:10" s="8" customFormat="1" ht="81.75" customHeight="1">
      <c r="A337" s="28" t="s">
        <v>345</v>
      </c>
      <c r="B337" s="2" t="s">
        <v>32</v>
      </c>
      <c r="C337" s="2" t="s">
        <v>20</v>
      </c>
      <c r="D337" s="2" t="s">
        <v>21</v>
      </c>
      <c r="E337" s="2" t="s">
        <v>145</v>
      </c>
      <c r="F337" s="2" t="s">
        <v>99</v>
      </c>
      <c r="G337" s="2"/>
      <c r="H337" s="41">
        <f>H338</f>
        <v>708.6</v>
      </c>
      <c r="I337" s="42">
        <f>I338</f>
        <v>685.3</v>
      </c>
      <c r="J337" s="52">
        <f t="shared" si="25"/>
        <v>0.96711826136042889</v>
      </c>
    </row>
    <row r="338" spans="1:10" s="8" customFormat="1" ht="32.25" customHeight="1">
      <c r="A338" s="28" t="s">
        <v>104</v>
      </c>
      <c r="B338" s="2" t="s">
        <v>32</v>
      </c>
      <c r="C338" s="2" t="s">
        <v>20</v>
      </c>
      <c r="D338" s="2" t="s">
        <v>21</v>
      </c>
      <c r="E338" s="2" t="s">
        <v>145</v>
      </c>
      <c r="F338" s="2" t="s">
        <v>99</v>
      </c>
      <c r="G338" s="2" t="s">
        <v>105</v>
      </c>
      <c r="H338" s="41">
        <v>708.6</v>
      </c>
      <c r="I338" s="42">
        <v>685.3</v>
      </c>
      <c r="J338" s="52">
        <f t="shared" si="25"/>
        <v>0.96711826136042889</v>
      </c>
    </row>
    <row r="339" spans="1:10" s="5" customFormat="1" ht="114.75" customHeight="1">
      <c r="A339" s="28" t="s">
        <v>346</v>
      </c>
      <c r="B339" s="2" t="s">
        <v>32</v>
      </c>
      <c r="C339" s="2" t="s">
        <v>20</v>
      </c>
      <c r="D339" s="2" t="s">
        <v>21</v>
      </c>
      <c r="E339" s="2" t="s">
        <v>145</v>
      </c>
      <c r="F339" s="2" t="s">
        <v>110</v>
      </c>
      <c r="G339" s="2"/>
      <c r="H339" s="41">
        <f>H340</f>
        <v>270</v>
      </c>
      <c r="I339" s="42">
        <f>I340</f>
        <v>180.1</v>
      </c>
      <c r="J339" s="52">
        <f t="shared" si="25"/>
        <v>0.66703703703703698</v>
      </c>
    </row>
    <row r="340" spans="1:10" s="8" customFormat="1" ht="33" customHeight="1">
      <c r="A340" s="28" t="s">
        <v>104</v>
      </c>
      <c r="B340" s="2" t="s">
        <v>32</v>
      </c>
      <c r="C340" s="2" t="s">
        <v>20</v>
      </c>
      <c r="D340" s="2" t="s">
        <v>21</v>
      </c>
      <c r="E340" s="2" t="s">
        <v>145</v>
      </c>
      <c r="F340" s="2" t="s">
        <v>110</v>
      </c>
      <c r="G340" s="2" t="s">
        <v>105</v>
      </c>
      <c r="H340" s="41">
        <v>270</v>
      </c>
      <c r="I340" s="42">
        <v>180.1</v>
      </c>
      <c r="J340" s="52">
        <f t="shared" si="25"/>
        <v>0.66703703703703698</v>
      </c>
    </row>
    <row r="341" spans="1:10" s="8" customFormat="1" ht="57.6" customHeight="1">
      <c r="A341" s="28" t="s">
        <v>347</v>
      </c>
      <c r="B341" s="2" t="s">
        <v>32</v>
      </c>
      <c r="C341" s="2" t="s">
        <v>20</v>
      </c>
      <c r="D341" s="2" t="s">
        <v>21</v>
      </c>
      <c r="E341" s="2" t="s">
        <v>152</v>
      </c>
      <c r="F341" s="2" t="s">
        <v>64</v>
      </c>
      <c r="G341" s="2"/>
      <c r="H341" s="41">
        <f>H342+H344</f>
        <v>3389.6000000000004</v>
      </c>
      <c r="I341" s="42">
        <f>I342+I344</f>
        <v>3104.2999999999997</v>
      </c>
      <c r="J341" s="52">
        <f t="shared" si="25"/>
        <v>0.91583077649280131</v>
      </c>
    </row>
    <row r="342" spans="1:10" s="8" customFormat="1" ht="75.75" customHeight="1">
      <c r="A342" s="28" t="s">
        <v>348</v>
      </c>
      <c r="B342" s="2" t="s">
        <v>32</v>
      </c>
      <c r="C342" s="2" t="s">
        <v>20</v>
      </c>
      <c r="D342" s="2" t="s">
        <v>21</v>
      </c>
      <c r="E342" s="2" t="s">
        <v>152</v>
      </c>
      <c r="F342" s="2" t="s">
        <v>99</v>
      </c>
      <c r="G342" s="2"/>
      <c r="H342" s="41">
        <f>H343</f>
        <v>2966.3</v>
      </c>
      <c r="I342" s="42">
        <f>I343</f>
        <v>2845.2</v>
      </c>
      <c r="J342" s="52">
        <f t="shared" si="25"/>
        <v>0.95917472946094451</v>
      </c>
    </row>
    <row r="343" spans="1:10" s="8" customFormat="1" ht="37.5" customHeight="1">
      <c r="A343" s="28" t="s">
        <v>104</v>
      </c>
      <c r="B343" s="2" t="s">
        <v>32</v>
      </c>
      <c r="C343" s="2" t="s">
        <v>20</v>
      </c>
      <c r="D343" s="2" t="s">
        <v>21</v>
      </c>
      <c r="E343" s="2" t="s">
        <v>152</v>
      </c>
      <c r="F343" s="2" t="s">
        <v>99</v>
      </c>
      <c r="G343" s="2" t="s">
        <v>105</v>
      </c>
      <c r="H343" s="41">
        <v>2966.3</v>
      </c>
      <c r="I343" s="42">
        <v>2845.2</v>
      </c>
      <c r="J343" s="52">
        <f t="shared" si="25"/>
        <v>0.95917472946094451</v>
      </c>
    </row>
    <row r="344" spans="1:10" s="5" customFormat="1" ht="76.5" customHeight="1">
      <c r="A344" s="28" t="s">
        <v>349</v>
      </c>
      <c r="B344" s="2" t="s">
        <v>32</v>
      </c>
      <c r="C344" s="2" t="s">
        <v>20</v>
      </c>
      <c r="D344" s="2" t="s">
        <v>21</v>
      </c>
      <c r="E344" s="2" t="s">
        <v>152</v>
      </c>
      <c r="F344" s="2" t="s">
        <v>327</v>
      </c>
      <c r="G344" s="2"/>
      <c r="H344" s="41">
        <f>H345</f>
        <v>423.3</v>
      </c>
      <c r="I344" s="42">
        <f>I345</f>
        <v>259.10000000000002</v>
      </c>
      <c r="J344" s="52">
        <f t="shared" si="25"/>
        <v>0.61209544058587295</v>
      </c>
    </row>
    <row r="345" spans="1:10" s="8" customFormat="1" ht="30.6" customHeight="1">
      <c r="A345" s="28" t="s">
        <v>104</v>
      </c>
      <c r="B345" s="2" t="s">
        <v>32</v>
      </c>
      <c r="C345" s="2" t="s">
        <v>20</v>
      </c>
      <c r="D345" s="2" t="s">
        <v>21</v>
      </c>
      <c r="E345" s="2" t="s">
        <v>152</v>
      </c>
      <c r="F345" s="2" t="s">
        <v>327</v>
      </c>
      <c r="G345" s="2" t="s">
        <v>105</v>
      </c>
      <c r="H345" s="41">
        <v>423.3</v>
      </c>
      <c r="I345" s="42">
        <v>259.10000000000002</v>
      </c>
      <c r="J345" s="52">
        <f t="shared" si="25"/>
        <v>0.61209544058587295</v>
      </c>
    </row>
    <row r="346" spans="1:10" s="8" customFormat="1" ht="57" customHeight="1">
      <c r="A346" s="28" t="s">
        <v>351</v>
      </c>
      <c r="B346" s="2" t="s">
        <v>32</v>
      </c>
      <c r="C346" s="2" t="s">
        <v>20</v>
      </c>
      <c r="D346" s="2" t="s">
        <v>21</v>
      </c>
      <c r="E346" s="2" t="s">
        <v>344</v>
      </c>
      <c r="F346" s="2" t="s">
        <v>64</v>
      </c>
      <c r="G346" s="2"/>
      <c r="H346" s="41">
        <f>H347+H349</f>
        <v>589.90000000000009</v>
      </c>
      <c r="I346" s="42">
        <f>I347+I349</f>
        <v>300.7</v>
      </c>
      <c r="J346" s="52">
        <f t="shared" si="25"/>
        <v>0.50974741481607044</v>
      </c>
    </row>
    <row r="347" spans="1:10" s="8" customFormat="1" ht="82.5" customHeight="1">
      <c r="A347" s="28" t="s">
        <v>352</v>
      </c>
      <c r="B347" s="2" t="s">
        <v>32</v>
      </c>
      <c r="C347" s="2" t="s">
        <v>20</v>
      </c>
      <c r="D347" s="2" t="s">
        <v>21</v>
      </c>
      <c r="E347" s="2" t="s">
        <v>344</v>
      </c>
      <c r="F347" s="2" t="s">
        <v>99</v>
      </c>
      <c r="G347" s="2"/>
      <c r="H347" s="41">
        <f>H348</f>
        <v>518.20000000000005</v>
      </c>
      <c r="I347" s="42">
        <f>I348</f>
        <v>274</v>
      </c>
      <c r="J347" s="52">
        <f t="shared" si="25"/>
        <v>0.52875337707448855</v>
      </c>
    </row>
    <row r="348" spans="1:10" s="8" customFormat="1" ht="30" customHeight="1">
      <c r="A348" s="28" t="s">
        <v>104</v>
      </c>
      <c r="B348" s="2" t="s">
        <v>32</v>
      </c>
      <c r="C348" s="2" t="s">
        <v>20</v>
      </c>
      <c r="D348" s="2" t="s">
        <v>21</v>
      </c>
      <c r="E348" s="2" t="s">
        <v>344</v>
      </c>
      <c r="F348" s="2" t="s">
        <v>99</v>
      </c>
      <c r="G348" s="2" t="s">
        <v>105</v>
      </c>
      <c r="H348" s="41">
        <v>518.20000000000005</v>
      </c>
      <c r="I348" s="42">
        <v>274</v>
      </c>
      <c r="J348" s="52">
        <f t="shared" si="25"/>
        <v>0.52875337707448855</v>
      </c>
    </row>
    <row r="349" spans="1:10" s="5" customFormat="1" ht="117" customHeight="1">
      <c r="A349" s="28" t="s">
        <v>353</v>
      </c>
      <c r="B349" s="2" t="s">
        <v>32</v>
      </c>
      <c r="C349" s="2" t="s">
        <v>20</v>
      </c>
      <c r="D349" s="2" t="s">
        <v>21</v>
      </c>
      <c r="E349" s="2" t="s">
        <v>344</v>
      </c>
      <c r="F349" s="2" t="s">
        <v>110</v>
      </c>
      <c r="G349" s="2"/>
      <c r="H349" s="41">
        <f>H350</f>
        <v>71.7</v>
      </c>
      <c r="I349" s="42">
        <f>I350</f>
        <v>26.7</v>
      </c>
      <c r="J349" s="52">
        <f t="shared" si="25"/>
        <v>0.3723849372384937</v>
      </c>
    </row>
    <row r="350" spans="1:10" s="8" customFormat="1" ht="31.5" customHeight="1">
      <c r="A350" s="28" t="s">
        <v>104</v>
      </c>
      <c r="B350" s="2" t="s">
        <v>32</v>
      </c>
      <c r="C350" s="2" t="s">
        <v>20</v>
      </c>
      <c r="D350" s="2" t="s">
        <v>21</v>
      </c>
      <c r="E350" s="2" t="s">
        <v>344</v>
      </c>
      <c r="F350" s="2" t="s">
        <v>110</v>
      </c>
      <c r="G350" s="2" t="s">
        <v>105</v>
      </c>
      <c r="H350" s="41">
        <v>71.7</v>
      </c>
      <c r="I350" s="42">
        <v>26.7</v>
      </c>
      <c r="J350" s="52">
        <f t="shared" si="25"/>
        <v>0.3723849372384937</v>
      </c>
    </row>
    <row r="351" spans="1:10" s="8" customFormat="1" ht="18" customHeight="1">
      <c r="A351" s="27" t="s">
        <v>39</v>
      </c>
      <c r="B351" s="1" t="s">
        <v>30</v>
      </c>
      <c r="C351" s="1" t="s">
        <v>16</v>
      </c>
      <c r="D351" s="1"/>
      <c r="E351" s="1"/>
      <c r="F351" s="1"/>
      <c r="G351" s="1" t="s">
        <v>18</v>
      </c>
      <c r="H351" s="39">
        <f>H352+H358+H380+H385</f>
        <v>12557.8</v>
      </c>
      <c r="I351" s="40">
        <f>I352+I358+I380+I385</f>
        <v>10341.800000000001</v>
      </c>
      <c r="J351" s="52">
        <f t="shared" si="25"/>
        <v>0.82353596967621734</v>
      </c>
    </row>
    <row r="352" spans="1:10" s="5" customFormat="1" ht="19.899999999999999" customHeight="1">
      <c r="A352" s="27" t="s">
        <v>40</v>
      </c>
      <c r="B352" s="1" t="s">
        <v>30</v>
      </c>
      <c r="C352" s="1" t="s">
        <v>20</v>
      </c>
      <c r="D352" s="1"/>
      <c r="E352" s="1"/>
      <c r="F352" s="13"/>
      <c r="G352" s="13" t="s">
        <v>18</v>
      </c>
      <c r="H352" s="39">
        <f t="shared" ref="H352:I354" si="26">H353</f>
        <v>693.1</v>
      </c>
      <c r="I352" s="40">
        <f t="shared" si="26"/>
        <v>683.1</v>
      </c>
      <c r="J352" s="52">
        <f t="shared" si="25"/>
        <v>0.98557206752272397</v>
      </c>
    </row>
    <row r="353" spans="1:10" s="16" customFormat="1" ht="26.25" customHeight="1">
      <c r="A353" s="28" t="s">
        <v>221</v>
      </c>
      <c r="B353" s="2" t="s">
        <v>30</v>
      </c>
      <c r="C353" s="2" t="s">
        <v>20</v>
      </c>
      <c r="D353" s="2" t="s">
        <v>24</v>
      </c>
      <c r="E353" s="2" t="s">
        <v>63</v>
      </c>
      <c r="F353" s="2" t="s">
        <v>64</v>
      </c>
      <c r="G353" s="2"/>
      <c r="H353" s="41">
        <f t="shared" si="26"/>
        <v>693.1</v>
      </c>
      <c r="I353" s="42">
        <f t="shared" si="26"/>
        <v>683.1</v>
      </c>
      <c r="J353" s="52">
        <f t="shared" si="25"/>
        <v>0.98557206752272397</v>
      </c>
    </row>
    <row r="354" spans="1:10" s="8" customFormat="1" ht="56.25" customHeight="1">
      <c r="A354" s="28" t="s">
        <v>222</v>
      </c>
      <c r="B354" s="2" t="s">
        <v>30</v>
      </c>
      <c r="C354" s="2" t="s">
        <v>20</v>
      </c>
      <c r="D354" s="2" t="s">
        <v>24</v>
      </c>
      <c r="E354" s="2" t="s">
        <v>69</v>
      </c>
      <c r="F354" s="2" t="s">
        <v>64</v>
      </c>
      <c r="G354" s="2"/>
      <c r="H354" s="41">
        <f t="shared" si="26"/>
        <v>693.1</v>
      </c>
      <c r="I354" s="42">
        <f t="shared" si="26"/>
        <v>683.1</v>
      </c>
      <c r="J354" s="52">
        <f t="shared" si="25"/>
        <v>0.98557206752272397</v>
      </c>
    </row>
    <row r="355" spans="1:10" s="8" customFormat="1" ht="85.5" customHeight="1">
      <c r="A355" s="28" t="s">
        <v>331</v>
      </c>
      <c r="B355" s="2" t="s">
        <v>30</v>
      </c>
      <c r="C355" s="2" t="s">
        <v>20</v>
      </c>
      <c r="D355" s="2" t="s">
        <v>24</v>
      </c>
      <c r="E355" s="2" t="s">
        <v>69</v>
      </c>
      <c r="F355" s="2" t="s">
        <v>153</v>
      </c>
      <c r="G355" s="2"/>
      <c r="H355" s="41">
        <f>H357+H356</f>
        <v>693.1</v>
      </c>
      <c r="I355" s="42">
        <f>I357+I356</f>
        <v>683.1</v>
      </c>
      <c r="J355" s="52">
        <f t="shared" si="25"/>
        <v>0.98557206752272397</v>
      </c>
    </row>
    <row r="356" spans="1:10" s="8" customFormat="1" ht="31.5" customHeight="1">
      <c r="A356" s="28" t="s">
        <v>107</v>
      </c>
      <c r="B356" s="2" t="s">
        <v>30</v>
      </c>
      <c r="C356" s="2" t="s">
        <v>20</v>
      </c>
      <c r="D356" s="2" t="s">
        <v>24</v>
      </c>
      <c r="E356" s="2" t="s">
        <v>69</v>
      </c>
      <c r="F356" s="2" t="s">
        <v>153</v>
      </c>
      <c r="G356" s="2" t="s">
        <v>100</v>
      </c>
      <c r="H356" s="41">
        <v>3</v>
      </c>
      <c r="I356" s="42">
        <v>3</v>
      </c>
      <c r="J356" s="52">
        <f t="shared" si="25"/>
        <v>1</v>
      </c>
    </row>
    <row r="357" spans="1:10" s="8" customFormat="1" ht="22.5" customHeight="1">
      <c r="A357" s="28" t="s">
        <v>10</v>
      </c>
      <c r="B357" s="2" t="s">
        <v>30</v>
      </c>
      <c r="C357" s="2" t="s">
        <v>20</v>
      </c>
      <c r="D357" s="2" t="s">
        <v>24</v>
      </c>
      <c r="E357" s="2" t="s">
        <v>69</v>
      </c>
      <c r="F357" s="2" t="s">
        <v>153</v>
      </c>
      <c r="G357" s="2" t="s">
        <v>9</v>
      </c>
      <c r="H357" s="41">
        <v>690.1</v>
      </c>
      <c r="I357" s="42">
        <v>680.1</v>
      </c>
      <c r="J357" s="52">
        <f t="shared" si="25"/>
        <v>0.98550934647152588</v>
      </c>
    </row>
    <row r="358" spans="1:10" s="19" customFormat="1" ht="19.899999999999999" customHeight="1">
      <c r="A358" s="27" t="s">
        <v>50</v>
      </c>
      <c r="B358" s="1" t="s">
        <v>30</v>
      </c>
      <c r="C358" s="1" t="s">
        <v>22</v>
      </c>
      <c r="D358" s="1"/>
      <c r="E358" s="1"/>
      <c r="F358" s="1"/>
      <c r="G358" s="1"/>
      <c r="H358" s="39">
        <f>H359+H371</f>
        <v>10669.499999999998</v>
      </c>
      <c r="I358" s="40">
        <f>I359+I371</f>
        <v>8465.7000000000007</v>
      </c>
      <c r="J358" s="52">
        <f t="shared" ref="J358:J366" si="27">I358/H358</f>
        <v>0.79344861521158461</v>
      </c>
    </row>
    <row r="359" spans="1:10" s="16" customFormat="1" ht="33" customHeight="1">
      <c r="A359" s="28" t="s">
        <v>221</v>
      </c>
      <c r="B359" s="2" t="s">
        <v>30</v>
      </c>
      <c r="C359" s="2" t="s">
        <v>22</v>
      </c>
      <c r="D359" s="2" t="s">
        <v>24</v>
      </c>
      <c r="E359" s="2" t="s">
        <v>63</v>
      </c>
      <c r="F359" s="2" t="s">
        <v>64</v>
      </c>
      <c r="G359" s="2"/>
      <c r="H359" s="41">
        <f>H360</f>
        <v>1184.4000000000001</v>
      </c>
      <c r="I359" s="42">
        <f>I360</f>
        <v>856.4</v>
      </c>
      <c r="J359" s="52">
        <f t="shared" si="27"/>
        <v>0.72306653157716982</v>
      </c>
    </row>
    <row r="360" spans="1:10" s="8" customFormat="1" ht="57" customHeight="1">
      <c r="A360" s="28" t="s">
        <v>222</v>
      </c>
      <c r="B360" s="2" t="s">
        <v>30</v>
      </c>
      <c r="C360" s="2" t="s">
        <v>22</v>
      </c>
      <c r="D360" s="2" t="s">
        <v>24</v>
      </c>
      <c r="E360" s="2" t="s">
        <v>69</v>
      </c>
      <c r="F360" s="2" t="s">
        <v>64</v>
      </c>
      <c r="G360" s="2"/>
      <c r="H360" s="41">
        <f>H361+H364+H367+H369</f>
        <v>1184.4000000000001</v>
      </c>
      <c r="I360" s="42">
        <f>I361+I364+I367+I369</f>
        <v>856.4</v>
      </c>
      <c r="J360" s="52">
        <f t="shared" si="27"/>
        <v>0.72306653157716982</v>
      </c>
    </row>
    <row r="361" spans="1:10" s="8" customFormat="1" ht="69" customHeight="1">
      <c r="A361" s="28" t="s">
        <v>247</v>
      </c>
      <c r="B361" s="2" t="s">
        <v>30</v>
      </c>
      <c r="C361" s="2" t="s">
        <v>22</v>
      </c>
      <c r="D361" s="2" t="s">
        <v>24</v>
      </c>
      <c r="E361" s="2" t="s">
        <v>69</v>
      </c>
      <c r="F361" s="2" t="s">
        <v>154</v>
      </c>
      <c r="G361" s="2"/>
      <c r="H361" s="41">
        <f>H362+H363</f>
        <v>927.7</v>
      </c>
      <c r="I361" s="42">
        <f>I362+I363</f>
        <v>795</v>
      </c>
      <c r="J361" s="52">
        <f t="shared" si="27"/>
        <v>0.85695806834105848</v>
      </c>
    </row>
    <row r="362" spans="1:10" s="8" customFormat="1" ht="27.75" customHeight="1">
      <c r="A362" s="28" t="s">
        <v>107</v>
      </c>
      <c r="B362" s="2" t="s">
        <v>30</v>
      </c>
      <c r="C362" s="2" t="s">
        <v>22</v>
      </c>
      <c r="D362" s="2" t="s">
        <v>24</v>
      </c>
      <c r="E362" s="2" t="s">
        <v>69</v>
      </c>
      <c r="F362" s="2" t="s">
        <v>154</v>
      </c>
      <c r="G362" s="2" t="s">
        <v>100</v>
      </c>
      <c r="H362" s="41">
        <v>3</v>
      </c>
      <c r="I362" s="42">
        <v>0</v>
      </c>
      <c r="J362" s="52">
        <f t="shared" si="27"/>
        <v>0</v>
      </c>
    </row>
    <row r="363" spans="1:10" s="8" customFormat="1" ht="18" customHeight="1">
      <c r="A363" s="28" t="s">
        <v>10</v>
      </c>
      <c r="B363" s="2" t="s">
        <v>30</v>
      </c>
      <c r="C363" s="2" t="s">
        <v>22</v>
      </c>
      <c r="D363" s="2" t="s">
        <v>24</v>
      </c>
      <c r="E363" s="2" t="s">
        <v>69</v>
      </c>
      <c r="F363" s="2" t="s">
        <v>154</v>
      </c>
      <c r="G363" s="2" t="s">
        <v>9</v>
      </c>
      <c r="H363" s="41">
        <v>924.7</v>
      </c>
      <c r="I363" s="42">
        <v>795</v>
      </c>
      <c r="J363" s="52">
        <f t="shared" si="27"/>
        <v>0.85973829350059472</v>
      </c>
    </row>
    <row r="364" spans="1:10" s="8" customFormat="1" ht="80.25" customHeight="1">
      <c r="A364" s="28" t="s">
        <v>301</v>
      </c>
      <c r="B364" s="2" t="s">
        <v>30</v>
      </c>
      <c r="C364" s="2" t="s">
        <v>22</v>
      </c>
      <c r="D364" s="2" t="s">
        <v>24</v>
      </c>
      <c r="E364" s="2" t="s">
        <v>69</v>
      </c>
      <c r="F364" s="2" t="s">
        <v>334</v>
      </c>
      <c r="G364" s="2"/>
      <c r="H364" s="41">
        <f>H366+H365</f>
        <v>256.7</v>
      </c>
      <c r="I364" s="42">
        <f>I366+I365</f>
        <v>61.4</v>
      </c>
      <c r="J364" s="52">
        <f t="shared" si="27"/>
        <v>0.23918971562134789</v>
      </c>
    </row>
    <row r="365" spans="1:10" s="8" customFormat="1" ht="29.25" customHeight="1">
      <c r="A365" s="28" t="s">
        <v>107</v>
      </c>
      <c r="B365" s="2" t="s">
        <v>30</v>
      </c>
      <c r="C365" s="2" t="s">
        <v>22</v>
      </c>
      <c r="D365" s="2" t="s">
        <v>24</v>
      </c>
      <c r="E365" s="2" t="s">
        <v>69</v>
      </c>
      <c r="F365" s="2" t="s">
        <v>334</v>
      </c>
      <c r="G365" s="2" t="s">
        <v>100</v>
      </c>
      <c r="H365" s="41">
        <v>50</v>
      </c>
      <c r="I365" s="42">
        <v>46.9</v>
      </c>
      <c r="J365" s="52">
        <f t="shared" si="27"/>
        <v>0.93799999999999994</v>
      </c>
    </row>
    <row r="366" spans="1:10" s="8" customFormat="1" ht="17.25" customHeight="1">
      <c r="A366" s="28" t="s">
        <v>10</v>
      </c>
      <c r="B366" s="2" t="s">
        <v>30</v>
      </c>
      <c r="C366" s="2" t="s">
        <v>22</v>
      </c>
      <c r="D366" s="2" t="s">
        <v>24</v>
      </c>
      <c r="E366" s="2" t="s">
        <v>69</v>
      </c>
      <c r="F366" s="2" t="s">
        <v>334</v>
      </c>
      <c r="G366" s="2" t="s">
        <v>9</v>
      </c>
      <c r="H366" s="41">
        <v>206.7</v>
      </c>
      <c r="I366" s="42">
        <v>14.5</v>
      </c>
      <c r="J366" s="52">
        <f t="shared" si="27"/>
        <v>7.0149975810353177E-2</v>
      </c>
    </row>
    <row r="367" spans="1:10" s="16" customFormat="1" ht="124.5" hidden="1" customHeight="1">
      <c r="A367" s="28" t="s">
        <v>319</v>
      </c>
      <c r="B367" s="2" t="s">
        <v>30</v>
      </c>
      <c r="C367" s="2" t="s">
        <v>22</v>
      </c>
      <c r="D367" s="2" t="s">
        <v>24</v>
      </c>
      <c r="E367" s="2" t="s">
        <v>69</v>
      </c>
      <c r="F367" s="2" t="s">
        <v>111</v>
      </c>
      <c r="G367" s="2"/>
      <c r="H367" s="41">
        <f>H368</f>
        <v>0</v>
      </c>
      <c r="I367" s="42">
        <f>I368</f>
        <v>0</v>
      </c>
      <c r="J367" s="52"/>
    </row>
    <row r="368" spans="1:10" s="8" customFormat="1" ht="17.25" hidden="1" customHeight="1">
      <c r="A368" s="28" t="s">
        <v>10</v>
      </c>
      <c r="B368" s="2" t="s">
        <v>30</v>
      </c>
      <c r="C368" s="2" t="s">
        <v>22</v>
      </c>
      <c r="D368" s="2" t="s">
        <v>24</v>
      </c>
      <c r="E368" s="2" t="s">
        <v>69</v>
      </c>
      <c r="F368" s="2" t="s">
        <v>111</v>
      </c>
      <c r="G368" s="2" t="s">
        <v>9</v>
      </c>
      <c r="H368" s="41"/>
      <c r="I368" s="42"/>
      <c r="J368" s="52"/>
    </row>
    <row r="369" spans="1:10" s="16" customFormat="1" ht="101.25" hidden="1" customHeight="1">
      <c r="A369" s="28" t="s">
        <v>313</v>
      </c>
      <c r="B369" s="2" t="s">
        <v>30</v>
      </c>
      <c r="C369" s="2" t="s">
        <v>22</v>
      </c>
      <c r="D369" s="2" t="s">
        <v>24</v>
      </c>
      <c r="E369" s="2" t="s">
        <v>69</v>
      </c>
      <c r="F369" s="2" t="s">
        <v>112</v>
      </c>
      <c r="G369" s="2"/>
      <c r="H369" s="41">
        <f>H370</f>
        <v>0</v>
      </c>
      <c r="I369" s="42">
        <f>I370</f>
        <v>0</v>
      </c>
      <c r="J369" s="52"/>
    </row>
    <row r="370" spans="1:10" s="8" customFormat="1" ht="25.5" hidden="1" customHeight="1">
      <c r="A370" s="28" t="s">
        <v>10</v>
      </c>
      <c r="B370" s="2" t="s">
        <v>30</v>
      </c>
      <c r="C370" s="2" t="s">
        <v>22</v>
      </c>
      <c r="D370" s="2" t="s">
        <v>24</v>
      </c>
      <c r="E370" s="2" t="s">
        <v>69</v>
      </c>
      <c r="F370" s="2" t="s">
        <v>112</v>
      </c>
      <c r="G370" s="2" t="s">
        <v>9</v>
      </c>
      <c r="H370" s="41"/>
      <c r="I370" s="42"/>
      <c r="J370" s="52"/>
    </row>
    <row r="371" spans="1:10" s="16" customFormat="1" ht="30.75" customHeight="1">
      <c r="A371" s="28" t="s">
        <v>281</v>
      </c>
      <c r="B371" s="2" t="s">
        <v>30</v>
      </c>
      <c r="C371" s="2" t="s">
        <v>22</v>
      </c>
      <c r="D371" s="2" t="s">
        <v>23</v>
      </c>
      <c r="E371" s="2" t="s">
        <v>63</v>
      </c>
      <c r="F371" s="2" t="s">
        <v>64</v>
      </c>
      <c r="G371" s="2"/>
      <c r="H371" s="41">
        <f>H372+H375</f>
        <v>9485.0999999999985</v>
      </c>
      <c r="I371" s="42">
        <f>I372+I375</f>
        <v>7609.3</v>
      </c>
      <c r="J371" s="52">
        <f t="shared" ref="J371:J400" si="28">I371/H371</f>
        <v>0.8022371930712382</v>
      </c>
    </row>
    <row r="372" spans="1:10" s="8" customFormat="1" ht="38.25">
      <c r="A372" s="33" t="s">
        <v>302</v>
      </c>
      <c r="B372" s="20" t="s">
        <v>30</v>
      </c>
      <c r="C372" s="20" t="s">
        <v>22</v>
      </c>
      <c r="D372" s="2" t="s">
        <v>23</v>
      </c>
      <c r="E372" s="21">
        <v>2</v>
      </c>
      <c r="F372" s="2" t="s">
        <v>64</v>
      </c>
      <c r="G372" s="20"/>
      <c r="H372" s="41">
        <f>H373</f>
        <v>568.79999999999995</v>
      </c>
      <c r="I372" s="42">
        <f>I373</f>
        <v>437.5</v>
      </c>
      <c r="J372" s="52">
        <f t="shared" si="28"/>
        <v>0.76916315049226447</v>
      </c>
    </row>
    <row r="373" spans="1:10" s="8" customFormat="1" ht="51">
      <c r="A373" s="33" t="s">
        <v>303</v>
      </c>
      <c r="B373" s="20" t="s">
        <v>30</v>
      </c>
      <c r="C373" s="20" t="s">
        <v>22</v>
      </c>
      <c r="D373" s="2" t="s">
        <v>23</v>
      </c>
      <c r="E373" s="21">
        <v>2</v>
      </c>
      <c r="F373" s="21">
        <v>7001</v>
      </c>
      <c r="G373" s="20"/>
      <c r="H373" s="41">
        <f>H374</f>
        <v>568.79999999999995</v>
      </c>
      <c r="I373" s="42">
        <f>I374</f>
        <v>437.5</v>
      </c>
      <c r="J373" s="52">
        <f t="shared" si="28"/>
        <v>0.76916315049226447</v>
      </c>
    </row>
    <row r="374" spans="1:10" s="8" customFormat="1" ht="21.75" customHeight="1">
      <c r="A374" s="28" t="s">
        <v>10</v>
      </c>
      <c r="B374" s="21">
        <v>10</v>
      </c>
      <c r="C374" s="2" t="s">
        <v>22</v>
      </c>
      <c r="D374" s="2" t="s">
        <v>23</v>
      </c>
      <c r="E374" s="21">
        <v>2</v>
      </c>
      <c r="F374" s="21">
        <v>7001</v>
      </c>
      <c r="G374" s="21">
        <v>300</v>
      </c>
      <c r="H374" s="41">
        <v>568.79999999999995</v>
      </c>
      <c r="I374" s="42">
        <v>437.5</v>
      </c>
      <c r="J374" s="52">
        <f t="shared" si="28"/>
        <v>0.76916315049226447</v>
      </c>
    </row>
    <row r="375" spans="1:10" s="8" customFormat="1" ht="28.5" customHeight="1">
      <c r="A375" s="28" t="s">
        <v>281</v>
      </c>
      <c r="B375" s="21">
        <v>10</v>
      </c>
      <c r="C375" s="2" t="s">
        <v>22</v>
      </c>
      <c r="D375" s="2" t="s">
        <v>43</v>
      </c>
      <c r="E375" s="21"/>
      <c r="F375" s="21"/>
      <c r="G375" s="20"/>
      <c r="H375" s="41">
        <f>H376</f>
        <v>8916.2999999999993</v>
      </c>
      <c r="I375" s="42">
        <f>I376</f>
        <v>7171.8</v>
      </c>
      <c r="J375" s="52">
        <f t="shared" si="28"/>
        <v>0.80434709464688281</v>
      </c>
    </row>
    <row r="376" spans="1:10" s="8" customFormat="1" ht="39" customHeight="1">
      <c r="A376" s="33" t="s">
        <v>302</v>
      </c>
      <c r="B376" s="21">
        <v>10</v>
      </c>
      <c r="C376" s="2" t="s">
        <v>22</v>
      </c>
      <c r="D376" s="2" t="s">
        <v>23</v>
      </c>
      <c r="E376" s="21">
        <v>2</v>
      </c>
      <c r="F376" s="21"/>
      <c r="G376" s="20"/>
      <c r="H376" s="41">
        <f>H377</f>
        <v>8916.2999999999993</v>
      </c>
      <c r="I376" s="42">
        <f>I377</f>
        <v>7171.8</v>
      </c>
      <c r="J376" s="52">
        <f t="shared" si="28"/>
        <v>0.80434709464688281</v>
      </c>
    </row>
    <row r="377" spans="1:10" s="8" customFormat="1" ht="62.25" customHeight="1">
      <c r="A377" s="33" t="s">
        <v>248</v>
      </c>
      <c r="B377" s="2">
        <v>10</v>
      </c>
      <c r="C377" s="2" t="s">
        <v>22</v>
      </c>
      <c r="D377" s="2" t="s">
        <v>23</v>
      </c>
      <c r="E377" s="21">
        <v>2</v>
      </c>
      <c r="F377" s="21"/>
      <c r="G377" s="20"/>
      <c r="H377" s="41">
        <f>H378+H379</f>
        <v>8916.2999999999993</v>
      </c>
      <c r="I377" s="42">
        <f>I378+I379</f>
        <v>7171.8</v>
      </c>
      <c r="J377" s="52">
        <f t="shared" si="28"/>
        <v>0.80434709464688281</v>
      </c>
    </row>
    <row r="378" spans="1:10" s="8" customFormat="1" ht="18" customHeight="1">
      <c r="A378" s="28" t="s">
        <v>10</v>
      </c>
      <c r="B378" s="2" t="s">
        <v>30</v>
      </c>
      <c r="C378" s="2" t="s">
        <v>22</v>
      </c>
      <c r="D378" s="2" t="s">
        <v>23</v>
      </c>
      <c r="E378" s="21">
        <v>2</v>
      </c>
      <c r="F378" s="21">
        <v>8033</v>
      </c>
      <c r="G378" s="2" t="s">
        <v>9</v>
      </c>
      <c r="H378" s="41">
        <v>6425.4</v>
      </c>
      <c r="I378" s="42">
        <v>5168.3</v>
      </c>
      <c r="J378" s="52">
        <f t="shared" si="28"/>
        <v>0.8043545927101815</v>
      </c>
    </row>
    <row r="379" spans="1:10" s="8" customFormat="1" ht="21" customHeight="1">
      <c r="A379" s="28" t="s">
        <v>10</v>
      </c>
      <c r="B379" s="2" t="s">
        <v>30</v>
      </c>
      <c r="C379" s="2" t="s">
        <v>22</v>
      </c>
      <c r="D379" s="2" t="s">
        <v>23</v>
      </c>
      <c r="E379" s="21">
        <v>2</v>
      </c>
      <c r="F379" s="21">
        <v>5020</v>
      </c>
      <c r="G379" s="2" t="s">
        <v>9</v>
      </c>
      <c r="H379" s="41">
        <v>2490.9</v>
      </c>
      <c r="I379" s="42">
        <v>2003.5</v>
      </c>
      <c r="J379" s="52">
        <f t="shared" si="28"/>
        <v>0.80432775302099635</v>
      </c>
    </row>
    <row r="380" spans="1:10" s="5" customFormat="1" ht="15.75" customHeight="1">
      <c r="A380" s="27" t="s">
        <v>45</v>
      </c>
      <c r="B380" s="1">
        <v>10</v>
      </c>
      <c r="C380" s="1" t="s">
        <v>23</v>
      </c>
      <c r="D380" s="9"/>
      <c r="E380" s="9"/>
      <c r="F380" s="9"/>
      <c r="G380" s="1"/>
      <c r="H380" s="39">
        <f>H381</f>
        <v>1160.2</v>
      </c>
      <c r="I380" s="40">
        <f>I381</f>
        <v>1158</v>
      </c>
      <c r="J380" s="52">
        <f t="shared" si="28"/>
        <v>0.99810377521117044</v>
      </c>
    </row>
    <row r="381" spans="1:10" s="19" customFormat="1" ht="33" customHeight="1">
      <c r="A381" s="28" t="s">
        <v>215</v>
      </c>
      <c r="B381" s="2" t="s">
        <v>30</v>
      </c>
      <c r="C381" s="2" t="s">
        <v>23</v>
      </c>
      <c r="D381" s="2" t="s">
        <v>20</v>
      </c>
      <c r="E381" s="21">
        <v>0</v>
      </c>
      <c r="F381" s="2" t="s">
        <v>64</v>
      </c>
      <c r="G381" s="2"/>
      <c r="H381" s="41">
        <f>H383</f>
        <v>1160.2</v>
      </c>
      <c r="I381" s="42">
        <f>I383</f>
        <v>1158</v>
      </c>
      <c r="J381" s="52">
        <f t="shared" si="28"/>
        <v>0.99810377521117044</v>
      </c>
    </row>
    <row r="382" spans="1:10" s="16" customFormat="1" ht="47.25" customHeight="1">
      <c r="A382" s="28" t="s">
        <v>216</v>
      </c>
      <c r="B382" s="2" t="s">
        <v>30</v>
      </c>
      <c r="C382" s="2" t="s">
        <v>23</v>
      </c>
      <c r="D382" s="2" t="s">
        <v>20</v>
      </c>
      <c r="E382" s="21">
        <v>1</v>
      </c>
      <c r="F382" s="2" t="s">
        <v>64</v>
      </c>
      <c r="G382" s="2"/>
      <c r="H382" s="41">
        <f>H383</f>
        <v>1160.2</v>
      </c>
      <c r="I382" s="42">
        <f>I383</f>
        <v>1158</v>
      </c>
      <c r="J382" s="52">
        <f t="shared" si="28"/>
        <v>0.99810377521117044</v>
      </c>
    </row>
    <row r="383" spans="1:10" s="16" customFormat="1" ht="148.5" customHeight="1">
      <c r="A383" s="28" t="s">
        <v>249</v>
      </c>
      <c r="B383" s="2" t="s">
        <v>30</v>
      </c>
      <c r="C383" s="2" t="s">
        <v>23</v>
      </c>
      <c r="D383" s="2" t="s">
        <v>20</v>
      </c>
      <c r="E383" s="2" t="s">
        <v>69</v>
      </c>
      <c r="F383" s="2" t="s">
        <v>113</v>
      </c>
      <c r="G383" s="2"/>
      <c r="H383" s="41">
        <f>H384</f>
        <v>1160.2</v>
      </c>
      <c r="I383" s="42">
        <f>I384</f>
        <v>1158</v>
      </c>
      <c r="J383" s="52">
        <f t="shared" si="28"/>
        <v>0.99810377521117044</v>
      </c>
    </row>
    <row r="384" spans="1:10" s="8" customFormat="1" ht="21.75" customHeight="1">
      <c r="A384" s="28" t="s">
        <v>10</v>
      </c>
      <c r="B384" s="2" t="s">
        <v>30</v>
      </c>
      <c r="C384" s="2" t="s">
        <v>23</v>
      </c>
      <c r="D384" s="2" t="s">
        <v>20</v>
      </c>
      <c r="E384" s="2" t="s">
        <v>69</v>
      </c>
      <c r="F384" s="2" t="s">
        <v>113</v>
      </c>
      <c r="G384" s="2" t="s">
        <v>9</v>
      </c>
      <c r="H384" s="41">
        <v>1160.2</v>
      </c>
      <c r="I384" s="42">
        <v>1158</v>
      </c>
      <c r="J384" s="52">
        <f t="shared" si="28"/>
        <v>0.99810377521117044</v>
      </c>
    </row>
    <row r="385" spans="1:10" s="19" customFormat="1" ht="24" customHeight="1">
      <c r="A385" s="27" t="s">
        <v>41</v>
      </c>
      <c r="B385" s="1" t="s">
        <v>30</v>
      </c>
      <c r="C385" s="1" t="s">
        <v>25</v>
      </c>
      <c r="D385" s="1"/>
      <c r="E385" s="1"/>
      <c r="F385" s="1"/>
      <c r="G385" s="1"/>
      <c r="H385" s="39">
        <f t="shared" ref="H385:I388" si="29">H386</f>
        <v>35</v>
      </c>
      <c r="I385" s="40">
        <f t="shared" si="29"/>
        <v>35</v>
      </c>
      <c r="J385" s="52">
        <f t="shared" si="28"/>
        <v>1</v>
      </c>
    </row>
    <row r="386" spans="1:10" s="8" customFormat="1" ht="34.5" customHeight="1">
      <c r="A386" s="28" t="s">
        <v>221</v>
      </c>
      <c r="B386" s="2" t="s">
        <v>30</v>
      </c>
      <c r="C386" s="2" t="s">
        <v>25</v>
      </c>
      <c r="D386" s="2" t="s">
        <v>24</v>
      </c>
      <c r="E386" s="2" t="s">
        <v>63</v>
      </c>
      <c r="F386" s="2" t="s">
        <v>64</v>
      </c>
      <c r="G386" s="2"/>
      <c r="H386" s="41">
        <f t="shared" si="29"/>
        <v>35</v>
      </c>
      <c r="I386" s="42">
        <f t="shared" si="29"/>
        <v>35</v>
      </c>
      <c r="J386" s="52">
        <f t="shared" si="28"/>
        <v>1</v>
      </c>
    </row>
    <row r="387" spans="1:10" s="8" customFormat="1" ht="54" customHeight="1">
      <c r="A387" s="28" t="s">
        <v>222</v>
      </c>
      <c r="B387" s="2" t="s">
        <v>30</v>
      </c>
      <c r="C387" s="2" t="s">
        <v>25</v>
      </c>
      <c r="D387" s="2" t="s">
        <v>24</v>
      </c>
      <c r="E387" s="2" t="s">
        <v>69</v>
      </c>
      <c r="F387" s="2" t="s">
        <v>64</v>
      </c>
      <c r="G387" s="2"/>
      <c r="H387" s="41">
        <f t="shared" si="29"/>
        <v>35</v>
      </c>
      <c r="I387" s="42">
        <f t="shared" si="29"/>
        <v>35</v>
      </c>
      <c r="J387" s="52">
        <f t="shared" si="28"/>
        <v>1</v>
      </c>
    </row>
    <row r="388" spans="1:10" s="8" customFormat="1" ht="70.5" customHeight="1">
      <c r="A388" s="28" t="s">
        <v>304</v>
      </c>
      <c r="B388" s="2" t="s">
        <v>30</v>
      </c>
      <c r="C388" s="2" t="s">
        <v>25</v>
      </c>
      <c r="D388" s="2" t="s">
        <v>24</v>
      </c>
      <c r="E388" s="2" t="s">
        <v>20</v>
      </c>
      <c r="F388" s="2" t="s">
        <v>155</v>
      </c>
      <c r="G388" s="2"/>
      <c r="H388" s="41">
        <f t="shared" si="29"/>
        <v>35</v>
      </c>
      <c r="I388" s="42">
        <f t="shared" si="29"/>
        <v>35</v>
      </c>
      <c r="J388" s="52">
        <f t="shared" si="28"/>
        <v>1</v>
      </c>
    </row>
    <row r="389" spans="1:10" s="8" customFormat="1" ht="20.25" customHeight="1">
      <c r="A389" s="28" t="s">
        <v>10</v>
      </c>
      <c r="B389" s="2" t="s">
        <v>30</v>
      </c>
      <c r="C389" s="2" t="s">
        <v>25</v>
      </c>
      <c r="D389" s="2" t="s">
        <v>24</v>
      </c>
      <c r="E389" s="2" t="s">
        <v>20</v>
      </c>
      <c r="F389" s="2" t="s">
        <v>155</v>
      </c>
      <c r="G389" s="2" t="s">
        <v>9</v>
      </c>
      <c r="H389" s="41">
        <v>35</v>
      </c>
      <c r="I389" s="42">
        <v>35</v>
      </c>
      <c r="J389" s="52">
        <f t="shared" si="28"/>
        <v>1</v>
      </c>
    </row>
    <row r="390" spans="1:10" s="8" customFormat="1" ht="16.5" customHeight="1">
      <c r="A390" s="27" t="s">
        <v>47</v>
      </c>
      <c r="B390" s="1" t="s">
        <v>43</v>
      </c>
      <c r="C390" s="1" t="s">
        <v>52</v>
      </c>
      <c r="D390" s="1"/>
      <c r="E390" s="1"/>
      <c r="F390" s="4"/>
      <c r="G390" s="1"/>
      <c r="H390" s="39">
        <f>H391</f>
        <v>5886.4</v>
      </c>
      <c r="I390" s="40">
        <f>I391</f>
        <v>4920.8999999999996</v>
      </c>
      <c r="J390" s="52">
        <f t="shared" si="28"/>
        <v>0.83597784724109814</v>
      </c>
    </row>
    <row r="391" spans="1:10" s="5" customFormat="1" ht="18" customHeight="1">
      <c r="A391" s="27" t="s">
        <v>51</v>
      </c>
      <c r="B391" s="1" t="s">
        <v>43</v>
      </c>
      <c r="C391" s="1" t="s">
        <v>20</v>
      </c>
      <c r="D391" s="1"/>
      <c r="E391" s="1"/>
      <c r="F391" s="4"/>
      <c r="G391" s="1"/>
      <c r="H391" s="39">
        <f>H392</f>
        <v>5886.4</v>
      </c>
      <c r="I391" s="40">
        <f>I392</f>
        <v>4920.8999999999996</v>
      </c>
      <c r="J391" s="52">
        <f t="shared" si="28"/>
        <v>0.83597784724109814</v>
      </c>
    </row>
    <row r="392" spans="1:10" s="8" customFormat="1" ht="51.75" customHeight="1">
      <c r="A392" s="28" t="s">
        <v>285</v>
      </c>
      <c r="B392" s="2" t="s">
        <v>43</v>
      </c>
      <c r="C392" s="2" t="s">
        <v>20</v>
      </c>
      <c r="D392" s="2" t="s">
        <v>22</v>
      </c>
      <c r="E392" s="2" t="s">
        <v>63</v>
      </c>
      <c r="F392" s="2" t="s">
        <v>64</v>
      </c>
      <c r="G392" s="2"/>
      <c r="H392" s="41">
        <f>H396+H393</f>
        <v>5886.4</v>
      </c>
      <c r="I392" s="42">
        <f>I396+I393</f>
        <v>4920.8999999999996</v>
      </c>
      <c r="J392" s="52">
        <f t="shared" si="28"/>
        <v>0.83597784724109814</v>
      </c>
    </row>
    <row r="393" spans="1:10" s="8" customFormat="1" ht="70.5" customHeight="1">
      <c r="A393" s="28" t="s">
        <v>286</v>
      </c>
      <c r="B393" s="2" t="s">
        <v>43</v>
      </c>
      <c r="C393" s="2" t="s">
        <v>20</v>
      </c>
      <c r="D393" s="2" t="s">
        <v>22</v>
      </c>
      <c r="E393" s="2" t="s">
        <v>69</v>
      </c>
      <c r="F393" s="2" t="s">
        <v>64</v>
      </c>
      <c r="G393" s="2"/>
      <c r="H393" s="41">
        <f>H394</f>
        <v>144</v>
      </c>
      <c r="I393" s="42">
        <f>I394</f>
        <v>69</v>
      </c>
      <c r="J393" s="52">
        <f t="shared" si="28"/>
        <v>0.47916666666666669</v>
      </c>
    </row>
    <row r="394" spans="1:10" s="8" customFormat="1" ht="108.75" customHeight="1">
      <c r="A394" s="28" t="s">
        <v>287</v>
      </c>
      <c r="B394" s="2" t="s">
        <v>43</v>
      </c>
      <c r="C394" s="2" t="s">
        <v>20</v>
      </c>
      <c r="D394" s="2" t="s">
        <v>22</v>
      </c>
      <c r="E394" s="2" t="s">
        <v>69</v>
      </c>
      <c r="F394" s="2" t="s">
        <v>143</v>
      </c>
      <c r="G394" s="2"/>
      <c r="H394" s="41">
        <f>H395</f>
        <v>144</v>
      </c>
      <c r="I394" s="42">
        <f>I395</f>
        <v>69</v>
      </c>
      <c r="J394" s="52">
        <f t="shared" si="28"/>
        <v>0.47916666666666669</v>
      </c>
    </row>
    <row r="395" spans="1:10" s="8" customFormat="1" ht="29.25" customHeight="1">
      <c r="A395" s="28" t="s">
        <v>107</v>
      </c>
      <c r="B395" s="2" t="s">
        <v>43</v>
      </c>
      <c r="C395" s="2" t="s">
        <v>20</v>
      </c>
      <c r="D395" s="2" t="s">
        <v>22</v>
      </c>
      <c r="E395" s="2" t="s">
        <v>69</v>
      </c>
      <c r="F395" s="2" t="s">
        <v>143</v>
      </c>
      <c r="G395" s="2" t="s">
        <v>100</v>
      </c>
      <c r="H395" s="41">
        <v>144</v>
      </c>
      <c r="I395" s="42">
        <v>69</v>
      </c>
      <c r="J395" s="52">
        <f t="shared" si="28"/>
        <v>0.47916666666666669</v>
      </c>
    </row>
    <row r="396" spans="1:10" s="8" customFormat="1" ht="70.5" customHeight="1">
      <c r="A396" s="28" t="s">
        <v>305</v>
      </c>
      <c r="B396" s="2" t="s">
        <v>43</v>
      </c>
      <c r="C396" s="2" t="s">
        <v>20</v>
      </c>
      <c r="D396" s="2" t="s">
        <v>22</v>
      </c>
      <c r="E396" s="2" t="s">
        <v>150</v>
      </c>
      <c r="F396" s="2" t="s">
        <v>64</v>
      </c>
      <c r="G396" s="2"/>
      <c r="H396" s="41">
        <f>H397</f>
        <v>5742.4</v>
      </c>
      <c r="I396" s="42">
        <f>I397</f>
        <v>4851.8999999999996</v>
      </c>
      <c r="J396" s="52">
        <f t="shared" si="28"/>
        <v>0.84492546670381719</v>
      </c>
    </row>
    <row r="397" spans="1:10" s="8" customFormat="1" ht="79.5" customHeight="1">
      <c r="A397" s="28" t="s">
        <v>306</v>
      </c>
      <c r="B397" s="2" t="s">
        <v>43</v>
      </c>
      <c r="C397" s="2" t="s">
        <v>20</v>
      </c>
      <c r="D397" s="2" t="s">
        <v>22</v>
      </c>
      <c r="E397" s="2" t="s">
        <v>150</v>
      </c>
      <c r="F397" s="2" t="s">
        <v>99</v>
      </c>
      <c r="G397" s="2"/>
      <c r="H397" s="41">
        <f>SUM(H398:H400)</f>
        <v>5742.4</v>
      </c>
      <c r="I397" s="42">
        <f>SUM(I398:I400)</f>
        <v>4851.8999999999996</v>
      </c>
      <c r="J397" s="52">
        <f t="shared" si="28"/>
        <v>0.84492546670381719</v>
      </c>
    </row>
    <row r="398" spans="1:10" s="8" customFormat="1" ht="58.5" customHeight="1">
      <c r="A398" s="28" t="s">
        <v>288</v>
      </c>
      <c r="B398" s="2" t="s">
        <v>43</v>
      </c>
      <c r="C398" s="2" t="s">
        <v>20</v>
      </c>
      <c r="D398" s="2" t="s">
        <v>22</v>
      </c>
      <c r="E398" s="2" t="s">
        <v>150</v>
      </c>
      <c r="F398" s="2" t="s">
        <v>99</v>
      </c>
      <c r="G398" s="2" t="s">
        <v>103</v>
      </c>
      <c r="H398" s="41">
        <v>3950</v>
      </c>
      <c r="I398" s="42">
        <v>3793.5</v>
      </c>
      <c r="J398" s="52">
        <f t="shared" si="28"/>
        <v>0.96037974683544303</v>
      </c>
    </row>
    <row r="399" spans="1:10" s="8" customFormat="1" ht="28.5" customHeight="1">
      <c r="A399" s="28" t="s">
        <v>107</v>
      </c>
      <c r="B399" s="2" t="s">
        <v>43</v>
      </c>
      <c r="C399" s="2" t="s">
        <v>20</v>
      </c>
      <c r="D399" s="2" t="s">
        <v>22</v>
      </c>
      <c r="E399" s="2" t="s">
        <v>150</v>
      </c>
      <c r="F399" s="2" t="s">
        <v>99</v>
      </c>
      <c r="G399" s="2" t="s">
        <v>100</v>
      </c>
      <c r="H399" s="41">
        <v>1772</v>
      </c>
      <c r="I399" s="42">
        <v>1044</v>
      </c>
      <c r="J399" s="52">
        <f t="shared" si="28"/>
        <v>0.58916478555304741</v>
      </c>
    </row>
    <row r="400" spans="1:10" s="8" customFormat="1" ht="20.25" customHeight="1">
      <c r="A400" s="28" t="s">
        <v>82</v>
      </c>
      <c r="B400" s="2" t="s">
        <v>43</v>
      </c>
      <c r="C400" s="2" t="s">
        <v>20</v>
      </c>
      <c r="D400" s="2" t="s">
        <v>22</v>
      </c>
      <c r="E400" s="2" t="s">
        <v>150</v>
      </c>
      <c r="F400" s="2" t="s">
        <v>99</v>
      </c>
      <c r="G400" s="2" t="s">
        <v>83</v>
      </c>
      <c r="H400" s="41">
        <v>20.399999999999999</v>
      </c>
      <c r="I400" s="42">
        <v>14.4</v>
      </c>
      <c r="J400" s="52">
        <f t="shared" si="28"/>
        <v>0.70588235294117652</v>
      </c>
    </row>
    <row r="401" spans="1:10" s="8" customFormat="1" ht="22.5" customHeight="1">
      <c r="A401" s="27" t="s">
        <v>53</v>
      </c>
      <c r="B401" s="1" t="s">
        <v>54</v>
      </c>
      <c r="C401" s="1" t="s">
        <v>52</v>
      </c>
      <c r="D401" s="1"/>
      <c r="E401" s="1"/>
      <c r="F401" s="4"/>
      <c r="G401" s="1"/>
      <c r="H401" s="39">
        <f>H403</f>
        <v>1110</v>
      </c>
      <c r="I401" s="40">
        <f>I403</f>
        <v>1062.2</v>
      </c>
      <c r="J401" s="52">
        <f t="shared" ref="J401:J420" si="30">I401/H401</f>
        <v>0.95693693693693693</v>
      </c>
    </row>
    <row r="402" spans="1:10" s="5" customFormat="1" ht="33" customHeight="1">
      <c r="A402" s="27" t="s">
        <v>164</v>
      </c>
      <c r="B402" s="1" t="s">
        <v>54</v>
      </c>
      <c r="C402" s="1" t="s">
        <v>20</v>
      </c>
      <c r="D402" s="1"/>
      <c r="E402" s="1"/>
      <c r="F402" s="4"/>
      <c r="G402" s="1"/>
      <c r="H402" s="39">
        <f>H403</f>
        <v>1110</v>
      </c>
      <c r="I402" s="40">
        <f>I403</f>
        <v>1062.2</v>
      </c>
      <c r="J402" s="52">
        <f t="shared" si="30"/>
        <v>0.95693693693693693</v>
      </c>
    </row>
    <row r="403" spans="1:10" s="8" customFormat="1" ht="34.5" customHeight="1">
      <c r="A403" s="28" t="s">
        <v>74</v>
      </c>
      <c r="B403" s="2" t="s">
        <v>54</v>
      </c>
      <c r="C403" s="2" t="s">
        <v>20</v>
      </c>
      <c r="D403" s="2" t="s">
        <v>123</v>
      </c>
      <c r="E403" s="2" t="s">
        <v>63</v>
      </c>
      <c r="F403" s="22" t="s">
        <v>64</v>
      </c>
      <c r="G403" s="2"/>
      <c r="H403" s="41">
        <f>H404</f>
        <v>1110</v>
      </c>
      <c r="I403" s="42">
        <f>I404</f>
        <v>1062.2</v>
      </c>
      <c r="J403" s="52">
        <f t="shared" si="30"/>
        <v>0.95693693693693693</v>
      </c>
    </row>
    <row r="404" spans="1:10" s="8" customFormat="1" ht="40.5" customHeight="1">
      <c r="A404" s="28" t="s">
        <v>114</v>
      </c>
      <c r="B404" s="2" t="s">
        <v>54</v>
      </c>
      <c r="C404" s="2" t="s">
        <v>20</v>
      </c>
      <c r="D404" s="2" t="s">
        <v>123</v>
      </c>
      <c r="E404" s="2" t="s">
        <v>65</v>
      </c>
      <c r="F404" s="22" t="s">
        <v>64</v>
      </c>
      <c r="G404" s="2"/>
      <c r="H404" s="41">
        <f>H406</f>
        <v>1110</v>
      </c>
      <c r="I404" s="42">
        <f>I406</f>
        <v>1062.2</v>
      </c>
      <c r="J404" s="52">
        <f t="shared" si="30"/>
        <v>0.95693693693693693</v>
      </c>
    </row>
    <row r="405" spans="1:10" s="8" customFormat="1" ht="72" customHeight="1">
      <c r="A405" s="28" t="s">
        <v>115</v>
      </c>
      <c r="B405" s="2" t="s">
        <v>54</v>
      </c>
      <c r="C405" s="2" t="s">
        <v>20</v>
      </c>
      <c r="D405" s="2" t="s">
        <v>123</v>
      </c>
      <c r="E405" s="2" t="s">
        <v>65</v>
      </c>
      <c r="F405" s="22" t="s">
        <v>156</v>
      </c>
      <c r="G405" s="2"/>
      <c r="H405" s="41">
        <f>H406</f>
        <v>1110</v>
      </c>
      <c r="I405" s="42">
        <f>I406</f>
        <v>1062.2</v>
      </c>
      <c r="J405" s="52">
        <f t="shared" si="30"/>
        <v>0.95693693693693693</v>
      </c>
    </row>
    <row r="406" spans="1:10" s="8" customFormat="1" ht="21" customHeight="1">
      <c r="A406" s="28" t="s">
        <v>11</v>
      </c>
      <c r="B406" s="2" t="s">
        <v>54</v>
      </c>
      <c r="C406" s="2" t="s">
        <v>20</v>
      </c>
      <c r="D406" s="2" t="s">
        <v>123</v>
      </c>
      <c r="E406" s="2" t="s">
        <v>65</v>
      </c>
      <c r="F406" s="22" t="s">
        <v>156</v>
      </c>
      <c r="G406" s="2" t="s">
        <v>12</v>
      </c>
      <c r="H406" s="41">
        <v>1110</v>
      </c>
      <c r="I406" s="42">
        <v>1062.2</v>
      </c>
      <c r="J406" s="52">
        <f t="shared" si="30"/>
        <v>0.95693693693693693</v>
      </c>
    </row>
    <row r="407" spans="1:10" s="8" customFormat="1" ht="38.25">
      <c r="A407" s="27" t="s">
        <v>118</v>
      </c>
      <c r="B407" s="1" t="s">
        <v>44</v>
      </c>
      <c r="C407" s="1" t="s">
        <v>52</v>
      </c>
      <c r="D407" s="1"/>
      <c r="E407" s="1"/>
      <c r="F407" s="2"/>
      <c r="G407" s="2"/>
      <c r="H407" s="39">
        <f>H409+H413+H418</f>
        <v>13883.899999999998</v>
      </c>
      <c r="I407" s="40">
        <f>I409+I413+I418</f>
        <v>13883.899999999998</v>
      </c>
      <c r="J407" s="52">
        <f t="shared" si="30"/>
        <v>1</v>
      </c>
    </row>
    <row r="408" spans="1:10" s="5" customFormat="1" ht="35.25" customHeight="1">
      <c r="A408" s="27" t="s">
        <v>117</v>
      </c>
      <c r="B408" s="1" t="s">
        <v>44</v>
      </c>
      <c r="C408" s="1" t="s">
        <v>20</v>
      </c>
      <c r="D408" s="1"/>
      <c r="E408" s="1"/>
      <c r="F408" s="1"/>
      <c r="G408" s="1"/>
      <c r="H408" s="39">
        <f t="shared" ref="H408:I411" si="31">H409</f>
        <v>5790.9</v>
      </c>
      <c r="I408" s="40">
        <f t="shared" si="31"/>
        <v>5790.9</v>
      </c>
      <c r="J408" s="52">
        <f t="shared" si="30"/>
        <v>1</v>
      </c>
    </row>
    <row r="409" spans="1:10" s="16" customFormat="1" ht="33" customHeight="1">
      <c r="A409" s="28" t="s">
        <v>74</v>
      </c>
      <c r="B409" s="2" t="s">
        <v>44</v>
      </c>
      <c r="C409" s="2" t="s">
        <v>20</v>
      </c>
      <c r="D409" s="2" t="s">
        <v>123</v>
      </c>
      <c r="E409" s="2" t="s">
        <v>63</v>
      </c>
      <c r="F409" s="2" t="s">
        <v>64</v>
      </c>
      <c r="G409" s="2"/>
      <c r="H409" s="41">
        <f t="shared" si="31"/>
        <v>5790.9</v>
      </c>
      <c r="I409" s="42">
        <f t="shared" si="31"/>
        <v>5790.9</v>
      </c>
      <c r="J409" s="52">
        <f t="shared" si="30"/>
        <v>1</v>
      </c>
    </row>
    <row r="410" spans="1:10" s="8" customFormat="1" ht="64.5" customHeight="1">
      <c r="A410" s="30" t="s">
        <v>171</v>
      </c>
      <c r="B410" s="2" t="s">
        <v>44</v>
      </c>
      <c r="C410" s="2" t="s">
        <v>20</v>
      </c>
      <c r="D410" s="2" t="s">
        <v>123</v>
      </c>
      <c r="E410" s="2" t="s">
        <v>72</v>
      </c>
      <c r="F410" s="2" t="s">
        <v>64</v>
      </c>
      <c r="G410" s="2"/>
      <c r="H410" s="41">
        <f t="shared" si="31"/>
        <v>5790.9</v>
      </c>
      <c r="I410" s="42">
        <f t="shared" si="31"/>
        <v>5790.9</v>
      </c>
      <c r="J410" s="52">
        <f t="shared" si="30"/>
        <v>1</v>
      </c>
    </row>
    <row r="411" spans="1:10" s="8" customFormat="1" ht="78" customHeight="1">
      <c r="A411" s="30" t="s">
        <v>172</v>
      </c>
      <c r="B411" s="2" t="s">
        <v>44</v>
      </c>
      <c r="C411" s="2" t="s">
        <v>20</v>
      </c>
      <c r="D411" s="2" t="s">
        <v>123</v>
      </c>
      <c r="E411" s="2" t="s">
        <v>72</v>
      </c>
      <c r="F411" s="2" t="s">
        <v>157</v>
      </c>
      <c r="G411" s="2"/>
      <c r="H411" s="41">
        <f t="shared" si="31"/>
        <v>5790.9</v>
      </c>
      <c r="I411" s="42">
        <f t="shared" si="31"/>
        <v>5790.9</v>
      </c>
      <c r="J411" s="52">
        <f t="shared" si="30"/>
        <v>1</v>
      </c>
    </row>
    <row r="412" spans="1:10" s="8" customFormat="1" ht="24" customHeight="1">
      <c r="A412" s="30" t="s">
        <v>119</v>
      </c>
      <c r="B412" s="2" t="s">
        <v>44</v>
      </c>
      <c r="C412" s="2" t="s">
        <v>20</v>
      </c>
      <c r="D412" s="2" t="s">
        <v>123</v>
      </c>
      <c r="E412" s="2" t="s">
        <v>72</v>
      </c>
      <c r="F412" s="2" t="s">
        <v>157</v>
      </c>
      <c r="G412" s="2" t="s">
        <v>120</v>
      </c>
      <c r="H412" s="41">
        <v>5790.9</v>
      </c>
      <c r="I412" s="42">
        <v>5790.9</v>
      </c>
      <c r="J412" s="52">
        <f t="shared" si="30"/>
        <v>1</v>
      </c>
    </row>
    <row r="413" spans="1:10" s="5" customFormat="1" ht="16.899999999999999" customHeight="1">
      <c r="A413" s="27" t="s">
        <v>55</v>
      </c>
      <c r="B413" s="1" t="s">
        <v>44</v>
      </c>
      <c r="C413" s="1" t="s">
        <v>21</v>
      </c>
      <c r="D413" s="1"/>
      <c r="E413" s="1"/>
      <c r="F413" s="1"/>
      <c r="G413" s="1"/>
      <c r="H413" s="39">
        <f>H415</f>
        <v>6783.7</v>
      </c>
      <c r="I413" s="40">
        <f>I415</f>
        <v>6783.7</v>
      </c>
      <c r="J413" s="52">
        <f t="shared" si="30"/>
        <v>1</v>
      </c>
    </row>
    <row r="414" spans="1:10" s="16" customFormat="1" ht="33.75" customHeight="1">
      <c r="A414" s="28" t="s">
        <v>74</v>
      </c>
      <c r="B414" s="2" t="s">
        <v>44</v>
      </c>
      <c r="C414" s="2" t="s">
        <v>21</v>
      </c>
      <c r="D414" s="2" t="s">
        <v>123</v>
      </c>
      <c r="E414" s="2" t="s">
        <v>63</v>
      </c>
      <c r="F414" s="2" t="s">
        <v>64</v>
      </c>
      <c r="G414" s="2"/>
      <c r="H414" s="41">
        <f t="shared" ref="H414:I416" si="32">H415</f>
        <v>6783.7</v>
      </c>
      <c r="I414" s="42">
        <f t="shared" si="32"/>
        <v>6783.7</v>
      </c>
      <c r="J414" s="52">
        <f t="shared" si="30"/>
        <v>1</v>
      </c>
    </row>
    <row r="415" spans="1:10" s="8" customFormat="1" ht="66.75" customHeight="1">
      <c r="A415" s="30" t="s">
        <v>171</v>
      </c>
      <c r="B415" s="2" t="s">
        <v>44</v>
      </c>
      <c r="C415" s="2" t="s">
        <v>21</v>
      </c>
      <c r="D415" s="2" t="s">
        <v>123</v>
      </c>
      <c r="E415" s="2" t="s">
        <v>72</v>
      </c>
      <c r="F415" s="2" t="s">
        <v>64</v>
      </c>
      <c r="G415" s="2"/>
      <c r="H415" s="41">
        <f t="shared" si="32"/>
        <v>6783.7</v>
      </c>
      <c r="I415" s="42">
        <f t="shared" si="32"/>
        <v>6783.7</v>
      </c>
      <c r="J415" s="52">
        <f t="shared" si="30"/>
        <v>1</v>
      </c>
    </row>
    <row r="416" spans="1:10" s="8" customFormat="1" ht="87.75" customHeight="1">
      <c r="A416" s="30" t="s">
        <v>173</v>
      </c>
      <c r="B416" s="2" t="s">
        <v>44</v>
      </c>
      <c r="C416" s="2" t="s">
        <v>21</v>
      </c>
      <c r="D416" s="2" t="s">
        <v>123</v>
      </c>
      <c r="E416" s="2" t="s">
        <v>72</v>
      </c>
      <c r="F416" s="2" t="s">
        <v>158</v>
      </c>
      <c r="G416" s="2"/>
      <c r="H416" s="41">
        <f t="shared" si="32"/>
        <v>6783.7</v>
      </c>
      <c r="I416" s="42">
        <f t="shared" si="32"/>
        <v>6783.7</v>
      </c>
      <c r="J416" s="52">
        <f t="shared" si="30"/>
        <v>1</v>
      </c>
    </row>
    <row r="417" spans="1:10" s="8" customFormat="1" ht="20.25" customHeight="1">
      <c r="A417" s="30" t="s">
        <v>0</v>
      </c>
      <c r="B417" s="2" t="s">
        <v>44</v>
      </c>
      <c r="C417" s="2" t="s">
        <v>21</v>
      </c>
      <c r="D417" s="2" t="s">
        <v>123</v>
      </c>
      <c r="E417" s="2" t="s">
        <v>72</v>
      </c>
      <c r="F417" s="2" t="s">
        <v>158</v>
      </c>
      <c r="G417" s="2" t="s">
        <v>120</v>
      </c>
      <c r="H417" s="41">
        <v>6783.7</v>
      </c>
      <c r="I417" s="42">
        <v>6783.7</v>
      </c>
      <c r="J417" s="52">
        <f t="shared" si="30"/>
        <v>1</v>
      </c>
    </row>
    <row r="418" spans="1:10" s="5" customFormat="1" ht="33" customHeight="1">
      <c r="A418" s="34" t="s">
        <v>314</v>
      </c>
      <c r="B418" s="1" t="s">
        <v>44</v>
      </c>
      <c r="C418" s="1" t="s">
        <v>22</v>
      </c>
      <c r="D418" s="1" t="s">
        <v>84</v>
      </c>
      <c r="E418" s="1" t="s">
        <v>85</v>
      </c>
      <c r="F418" s="1" t="s">
        <v>180</v>
      </c>
      <c r="G418" s="1"/>
      <c r="H418" s="39">
        <f>H419</f>
        <v>1309.3</v>
      </c>
      <c r="I418" s="40">
        <f>I419</f>
        <v>1309.3</v>
      </c>
      <c r="J418" s="52">
        <f t="shared" si="30"/>
        <v>1</v>
      </c>
    </row>
    <row r="419" spans="1:10" s="8" customFormat="1" ht="20.25" customHeight="1">
      <c r="A419" s="30" t="s">
        <v>0</v>
      </c>
      <c r="B419" s="2" t="s">
        <v>44</v>
      </c>
      <c r="C419" s="2" t="s">
        <v>22</v>
      </c>
      <c r="D419" s="2" t="s">
        <v>84</v>
      </c>
      <c r="E419" s="2" t="s">
        <v>85</v>
      </c>
      <c r="F419" s="2" t="s">
        <v>180</v>
      </c>
      <c r="G419" s="2" t="s">
        <v>120</v>
      </c>
      <c r="H419" s="41">
        <v>1309.3</v>
      </c>
      <c r="I419" s="42">
        <v>1309.3</v>
      </c>
      <c r="J419" s="52">
        <f t="shared" si="30"/>
        <v>1</v>
      </c>
    </row>
    <row r="420" spans="1:10" s="8" customFormat="1" ht="23.25" customHeight="1">
      <c r="A420" s="29" t="s">
        <v>46</v>
      </c>
      <c r="B420" s="1" t="s">
        <v>16</v>
      </c>
      <c r="C420" s="1" t="s">
        <v>16</v>
      </c>
      <c r="D420" s="1"/>
      <c r="E420" s="1"/>
      <c r="F420" s="1" t="s">
        <v>17</v>
      </c>
      <c r="G420" s="1" t="s">
        <v>18</v>
      </c>
      <c r="H420" s="39">
        <f>H7+H93+H99+H126+H157+H203+H305+H351+H390+H401+H407+H194</f>
        <v>289358.10000000003</v>
      </c>
      <c r="I420" s="40">
        <f>I7+I93+I99+I126+I157+I203+I305+I351+I390+I401+I407+I194</f>
        <v>277796.5</v>
      </c>
      <c r="J420" s="52">
        <f t="shared" si="30"/>
        <v>0.96004397319446033</v>
      </c>
    </row>
    <row r="421" spans="1:10" s="8" customFormat="1" ht="23.25" customHeight="1">
      <c r="A421" s="35"/>
      <c r="B421" s="25"/>
      <c r="C421" s="25"/>
      <c r="D421" s="25"/>
      <c r="E421" s="25"/>
      <c r="F421" s="25"/>
      <c r="G421" s="25"/>
      <c r="H421" s="43"/>
      <c r="I421" s="43"/>
      <c r="J421" s="59"/>
    </row>
    <row r="422" spans="1:10" s="5" customFormat="1" ht="15">
      <c r="A422" s="15" t="s">
        <v>374</v>
      </c>
      <c r="B422" s="15"/>
      <c r="C422" s="15"/>
      <c r="D422" s="15"/>
      <c r="E422" s="15"/>
      <c r="F422" s="15"/>
      <c r="G422" s="15"/>
      <c r="H422" s="45"/>
      <c r="I422" s="45"/>
      <c r="J422" s="60"/>
    </row>
    <row r="423" spans="1:10" s="5" customFormat="1" ht="15">
      <c r="A423" s="15" t="s">
        <v>375</v>
      </c>
      <c r="B423" s="15"/>
      <c r="C423" s="15"/>
      <c r="D423" s="15"/>
      <c r="E423" s="15"/>
      <c r="F423" s="66"/>
      <c r="G423" s="66"/>
      <c r="H423" s="66"/>
      <c r="I423" s="76" t="s">
        <v>376</v>
      </c>
      <c r="J423" s="76"/>
    </row>
    <row r="424" spans="1:10" s="8" customFormat="1" ht="23.25" customHeight="1">
      <c r="A424" s="29"/>
      <c r="B424" s="1"/>
      <c r="C424" s="1"/>
      <c r="D424" s="1"/>
      <c r="E424" s="1"/>
      <c r="F424" s="1"/>
      <c r="G424" s="1"/>
      <c r="H424" s="39"/>
      <c r="I424" s="40"/>
      <c r="J424" s="58"/>
    </row>
    <row r="425" spans="1:10" s="5" customFormat="1" ht="15">
      <c r="A425" s="36" t="s">
        <v>359</v>
      </c>
      <c r="B425" s="23"/>
      <c r="C425" s="23"/>
      <c r="D425" s="23"/>
      <c r="E425" s="23"/>
      <c r="F425" s="23"/>
      <c r="G425" s="23"/>
      <c r="H425" s="46">
        <f>H426+H427</f>
        <v>132788</v>
      </c>
      <c r="I425" s="47">
        <f>I426+I427</f>
        <v>124160.29999999997</v>
      </c>
      <c r="J425" s="52"/>
    </row>
    <row r="426" spans="1:10" s="8" customFormat="1">
      <c r="A426" s="37" t="s">
        <v>357</v>
      </c>
      <c r="B426" s="24"/>
      <c r="C426" s="24"/>
      <c r="D426" s="24"/>
      <c r="E426" s="24"/>
      <c r="F426" s="24"/>
      <c r="G426" s="24"/>
      <c r="H426" s="48">
        <f>H19+H27+H34+H43+H48+H64+H67+H70+H73+H76+H79+H107+H123+H137+H145+H154+H232+H163+H175+H190+H196+H207+H217+H224+H244+H249+H253+H262+H267+H272+H284+H291+H295+H302+H309+H318+H320+H329+H333+H337+H342+H347+H353+H361+H364+H372+H386+H391+H402+H409+H413-2596.4</f>
        <v>110177.5</v>
      </c>
      <c r="I426" s="49">
        <f>I19+I27+I34+I43+I48+I64+I67+I70+I73+I76+I79+I107+I123+I137+I145+I154+I232+I163+I175+I190+I196+I207+I217+I224+I244+I249+I253+I262+I267+I272+I284+I291+I295+I302+I309+I318+I320+I329+I333+I337+I342+I347+I353+I361+I364+I372+I386+I391+I402+I409+I413-2596.4</f>
        <v>102861.29999999997</v>
      </c>
      <c r="J426" s="52"/>
    </row>
    <row r="427" spans="1:10" s="8" customFormat="1">
      <c r="A427" s="37" t="s">
        <v>358</v>
      </c>
      <c r="B427" s="24"/>
      <c r="C427" s="24"/>
      <c r="D427" s="24"/>
      <c r="E427" s="24"/>
      <c r="F427" s="24"/>
      <c r="G427" s="24"/>
      <c r="H427" s="48">
        <f>H10+H13+H37+H167+H171</f>
        <v>22610.499999999996</v>
      </c>
      <c r="I427" s="49">
        <f>I10+I13+I37+I167+I171</f>
        <v>21298.999999999996</v>
      </c>
      <c r="J427" s="52"/>
    </row>
    <row r="428" spans="1:10" s="5" customFormat="1" ht="15">
      <c r="A428" s="36" t="s">
        <v>366</v>
      </c>
      <c r="B428" s="23"/>
      <c r="C428" s="23"/>
      <c r="D428" s="23"/>
      <c r="E428" s="23"/>
      <c r="F428" s="23"/>
      <c r="G428" s="23"/>
      <c r="H428" s="46">
        <f>H429+H430</f>
        <v>155910.20000000001</v>
      </c>
      <c r="I428" s="47">
        <f>I429+I430</f>
        <v>153139.70000000001</v>
      </c>
      <c r="J428" s="52"/>
    </row>
    <row r="429" spans="1:10" s="8" customFormat="1">
      <c r="A429" s="37" t="s">
        <v>367</v>
      </c>
      <c r="B429" s="24"/>
      <c r="C429" s="24"/>
      <c r="D429" s="24"/>
      <c r="E429" s="24"/>
      <c r="F429" s="24"/>
      <c r="G429" s="24"/>
      <c r="H429" s="48">
        <f>H155+H290+H156+H211+H214+H229+H233+H237+H240+H258+H269+H287+H311+H313+H315+H322+H324+H326+H331+H339+H344+H349+H377+H383+2596.4</f>
        <v>151930.40000000002</v>
      </c>
      <c r="I429" s="49">
        <f>I155+I290+I156+I211+I214+I229+I233+I237+I240+I258+I269+I287+I311+I313+I315+I322+I324+I326+I331+I339+I344+I349+I377+I383+2596.4</f>
        <v>149402.40000000002</v>
      </c>
      <c r="J429" s="52"/>
    </row>
    <row r="430" spans="1:10" s="8" customFormat="1">
      <c r="A430" s="37" t="s">
        <v>93</v>
      </c>
      <c r="B430" s="24"/>
      <c r="C430" s="24"/>
      <c r="D430" s="24"/>
      <c r="E430" s="24"/>
      <c r="F430" s="24"/>
      <c r="G430" s="24"/>
      <c r="H430" s="48">
        <f>H22+H83+H86+H89+H91+H93+H100+H134+H419</f>
        <v>3979.8</v>
      </c>
      <c r="I430" s="49">
        <f>I22+I83+I86+I89+I91+I93+I100+I134+I419</f>
        <v>3737.3</v>
      </c>
      <c r="J430" s="52"/>
    </row>
    <row r="431" spans="1:10" s="8" customFormat="1">
      <c r="A431" s="37"/>
      <c r="B431" s="24"/>
      <c r="C431" s="24"/>
      <c r="D431" s="24"/>
      <c r="E431" s="24"/>
      <c r="F431" s="24"/>
      <c r="G431" s="24"/>
      <c r="H431" s="48"/>
      <c r="I431" s="49"/>
      <c r="J431" s="52"/>
    </row>
    <row r="432" spans="1:10" s="5" customFormat="1" ht="15">
      <c r="A432" s="36" t="s">
        <v>360</v>
      </c>
      <c r="B432" s="23"/>
      <c r="C432" s="23"/>
      <c r="D432" s="23"/>
      <c r="E432" s="23"/>
      <c r="F432" s="23"/>
      <c r="G432" s="23"/>
      <c r="H432" s="46">
        <f>H425+H428</f>
        <v>288698.2</v>
      </c>
      <c r="I432" s="47">
        <f>I425+I428</f>
        <v>277300</v>
      </c>
      <c r="J432" s="52"/>
    </row>
    <row r="433" spans="1:10" s="8" customFormat="1">
      <c r="A433" s="37"/>
      <c r="B433" s="24"/>
      <c r="C433" s="24"/>
      <c r="D433" s="24"/>
      <c r="E433" s="24"/>
      <c r="F433" s="24"/>
      <c r="G433" s="24"/>
      <c r="H433" s="50"/>
      <c r="I433" s="51"/>
      <c r="J433" s="52"/>
    </row>
    <row r="434" spans="1:10" s="8" customFormat="1">
      <c r="A434" s="37"/>
      <c r="B434" s="24"/>
      <c r="C434" s="24"/>
      <c r="D434" s="24"/>
      <c r="E434" s="24"/>
      <c r="F434" s="24"/>
      <c r="G434" s="24"/>
      <c r="H434" s="50"/>
      <c r="I434" s="51"/>
      <c r="J434" s="52"/>
    </row>
    <row r="435" spans="1:10" s="8" customFormat="1">
      <c r="A435" s="37"/>
      <c r="B435" s="24"/>
      <c r="C435" s="24"/>
      <c r="D435" s="24"/>
      <c r="E435" s="24"/>
      <c r="F435" s="24"/>
      <c r="G435" s="24"/>
      <c r="H435" s="50"/>
      <c r="I435" s="51"/>
      <c r="J435" s="52"/>
    </row>
    <row r="436" spans="1:10" s="8" customFormat="1">
      <c r="A436" s="37"/>
      <c r="B436" s="24"/>
      <c r="C436" s="24"/>
      <c r="D436" s="24"/>
      <c r="E436" s="24"/>
      <c r="F436" s="24"/>
      <c r="G436" s="24"/>
      <c r="H436" s="50"/>
      <c r="I436" s="51"/>
      <c r="J436" s="52"/>
    </row>
  </sheetData>
  <mergeCells count="10">
    <mergeCell ref="F423:H423"/>
    <mergeCell ref="H5:H6"/>
    <mergeCell ref="B5:G5"/>
    <mergeCell ref="I5:I6"/>
    <mergeCell ref="C2:J2"/>
    <mergeCell ref="A3:J3"/>
    <mergeCell ref="J5:J6"/>
    <mergeCell ref="A5:A6"/>
    <mergeCell ref="D6:F6"/>
    <mergeCell ref="I423:J423"/>
  </mergeCells>
  <phoneticPr fontId="0" type="noConversion"/>
  <pageMargins left="0.39370078740157483" right="0" top="0.59055118110236227" bottom="0.59055118110236227" header="0.51181102362204722" footer="0.51181102362204722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расходы</vt:lpstr>
      <vt:lpstr>Лист2</vt:lpstr>
      <vt:lpstr>Лист1</vt:lpstr>
      <vt:lpstr>расходы!Заголовки_для_печати</vt:lpstr>
      <vt:lpstr>расходы!Область_печати</vt:lpstr>
    </vt:vector>
  </TitlesOfParts>
  <Company>asfr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</dc:creator>
  <cp:lastModifiedBy>Gorbachenko</cp:lastModifiedBy>
  <cp:lastPrinted>2016-03-30T07:51:05Z</cp:lastPrinted>
  <dcterms:created xsi:type="dcterms:W3CDTF">2002-06-04T10:05:56Z</dcterms:created>
  <dcterms:modified xsi:type="dcterms:W3CDTF">2016-03-30T12:47:22Z</dcterms:modified>
</cp:coreProperties>
</file>